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Desktop\website makeover\Downloads for website\Not Accesible\Wetland Delineation\manuals\"/>
    </mc:Choice>
  </mc:AlternateContent>
  <bookViews>
    <workbookView xWindow="0" yWindow="0" windowWidth="9192" windowHeight="5700"/>
  </bookViews>
  <sheets>
    <sheet name="Vegetation" sheetId="1" r:id="rId1"/>
    <sheet name="Soils-Hydrology" sheetId="3" r:id="rId2"/>
    <sheet name="Region 3 Plant List" sheetId="4" state="hidden" r:id="rId3"/>
  </sheets>
  <definedNames>
    <definedName name="List">'Region 3 Plant List'!$A$1:$D$65536</definedName>
    <definedName name="Plants">'Region 3 Plant List'!$A$2:$B$1581</definedName>
  </definedNames>
  <calcPr calcId="152511"/>
</workbook>
</file>

<file path=xl/calcChain.xml><?xml version="1.0" encoding="utf-8"?>
<calcChain xmlns="http://schemas.openxmlformats.org/spreadsheetml/2006/main">
  <c r="W49" i="1" l="1"/>
  <c r="W48" i="1"/>
  <c r="W45" i="1"/>
  <c r="W44" i="1"/>
  <c r="W43" i="1"/>
  <c r="W42" i="1"/>
  <c r="W41" i="1"/>
  <c r="W40" i="1"/>
  <c r="W39" i="1"/>
  <c r="W38" i="1"/>
  <c r="W37" i="1"/>
  <c r="W36" i="1"/>
  <c r="W33" i="1"/>
  <c r="W32" i="1"/>
  <c r="W31" i="1"/>
  <c r="W30" i="1"/>
  <c r="W29" i="1"/>
  <c r="W26" i="1"/>
  <c r="W25" i="1"/>
  <c r="W24" i="1"/>
  <c r="W23" i="1"/>
  <c r="W22" i="1"/>
  <c r="AD1" i="3"/>
  <c r="M13" i="1"/>
  <c r="M14" i="1"/>
  <c r="S43" i="1"/>
  <c r="S45" i="1"/>
  <c r="S44" i="1"/>
  <c r="S42" i="1"/>
  <c r="S36" i="1"/>
  <c r="S33" i="1"/>
  <c r="S29" i="1"/>
  <c r="S26" i="1"/>
  <c r="S22" i="1"/>
  <c r="O50" i="1"/>
  <c r="S48" i="1"/>
  <c r="S49" i="1"/>
  <c r="A49" i="1"/>
  <c r="O46" i="1"/>
  <c r="S37" i="1"/>
  <c r="S38" i="1"/>
  <c r="S39" i="1"/>
  <c r="S40" i="1"/>
  <c r="S41" i="1"/>
  <c r="A37" i="1"/>
  <c r="A38" i="1" s="1"/>
  <c r="A39" i="1" s="1"/>
  <c r="A40" i="1" s="1"/>
  <c r="A41" i="1" s="1"/>
  <c r="A42" i="1" s="1"/>
  <c r="A43" i="1" s="1"/>
  <c r="A44" i="1" s="1"/>
  <c r="A45" i="1" s="1"/>
  <c r="O34" i="1"/>
  <c r="S30" i="1"/>
  <c r="S31" i="1"/>
  <c r="S32" i="1"/>
  <c r="A30" i="1"/>
  <c r="A31" i="1" s="1"/>
  <c r="A32" i="1" s="1"/>
  <c r="A33" i="1" s="1"/>
  <c r="A23" i="1"/>
  <c r="A24" i="1" s="1"/>
  <c r="A25" i="1" s="1"/>
  <c r="A26" i="1" s="1"/>
  <c r="O27" i="1"/>
  <c r="S23" i="1"/>
  <c r="AI23" i="1" s="1"/>
  <c r="AI25" i="1" s="1"/>
  <c r="AB40" i="1" s="1"/>
  <c r="S24" i="1"/>
  <c r="S25" i="1"/>
  <c r="AI21" i="1" l="1"/>
  <c r="AF33" i="1"/>
  <c r="AJ33" i="1" s="1"/>
  <c r="AF32" i="1"/>
  <c r="AJ32" i="1" s="1"/>
  <c r="AF34" i="1"/>
  <c r="AJ34" i="1" s="1"/>
  <c r="AF31" i="1"/>
  <c r="AJ31" i="1" s="1"/>
  <c r="AF30" i="1"/>
  <c r="AJ30" i="1" l="1"/>
  <c r="AJ35" i="1" s="1"/>
  <c r="AF35" i="1"/>
  <c r="AI36" i="1" s="1"/>
  <c r="AB41" i="1" s="1"/>
  <c r="AG49" i="1" s="1"/>
  <c r="M12" i="1" s="1"/>
  <c r="AH13" i="1" s="1"/>
</calcChain>
</file>

<file path=xl/comments1.xml><?xml version="1.0" encoding="utf-8"?>
<comments xmlns="http://schemas.openxmlformats.org/spreadsheetml/2006/main">
  <authors>
    <author>Thinkles</author>
    <author>b6cosek6</author>
  </authors>
  <commentList>
    <comment ref="B22" authorId="0" shapeId="0">
      <text>
        <r>
          <rPr>
            <sz val="9"/>
            <color indexed="81"/>
            <rFont val="Tahoma"/>
            <charset val="1"/>
          </rPr>
          <t xml:space="preserve">Only plants with an assigned weltand indicator status are in the list. UPL or NI plants will not appear. Please note that many plants have changed names. More information is available on the National Wetland Plant List website at: http://rsgisias.crrel.usace.army.mil/NWPL/
To add additional plants: 
1) Right-click on one of the worksheet tabs at the bottom and unhide the Plant list tab; 
2) Add plants to the bottom of the plant list - they will now appear in the drop down list (be sure to save a new template if you want the plant permanently added);
3) Before printing workbook, rehide the plant list so that it does not print with the rest of the datasheet.
</t>
        </r>
      </text>
    </comment>
    <comment ref="O22" authorId="1" shapeId="0">
      <text>
        <r>
          <rPr>
            <b/>
            <sz val="8"/>
            <color indexed="81"/>
            <rFont val="Tahoma"/>
            <family val="2"/>
          </rPr>
          <t xml:space="preserve">Note: </t>
        </r>
        <r>
          <rPr>
            <sz val="8"/>
            <color indexed="81"/>
            <rFont val="Tahoma"/>
            <family val="2"/>
          </rPr>
          <t>Species MUST be in order from most cover to least cover or the sheet will not calculate correctly.</t>
        </r>
        <r>
          <rPr>
            <sz val="9"/>
            <color indexed="81"/>
            <rFont val="Tahoma"/>
            <family val="2"/>
          </rPr>
          <t xml:space="preserve">
</t>
        </r>
      </text>
    </comment>
    <comment ref="S22" authorId="1" shapeId="0">
      <text>
        <r>
          <rPr>
            <b/>
            <sz val="8"/>
            <color indexed="81"/>
            <rFont val="Tahoma"/>
            <family val="2"/>
          </rPr>
          <t>Note:</t>
        </r>
        <r>
          <rPr>
            <sz val="8"/>
            <color indexed="81"/>
            <rFont val="Tahoma"/>
            <family val="2"/>
          </rPr>
          <t xml:space="preserve"> the dominant species column can only be cleared by deleting the corresponding Absolute % Cover value
</t>
        </r>
      </text>
    </comment>
    <comment ref="W22" authorId="1" shapeId="0">
      <text>
        <r>
          <rPr>
            <b/>
            <sz val="8"/>
            <color indexed="81"/>
            <rFont val="Tahoma"/>
            <family val="2"/>
          </rPr>
          <t xml:space="preserve">Note: </t>
        </r>
        <r>
          <rPr>
            <sz val="8"/>
            <color indexed="81"/>
            <rFont val="Tahoma"/>
            <family val="2"/>
          </rPr>
          <t xml:space="preserve">the indicator status column can only be cleared by deleting the corresponding species.
</t>
        </r>
      </text>
    </comment>
    <comment ref="B29" authorId="0" shapeId="0">
      <text>
        <r>
          <rPr>
            <sz val="9"/>
            <color indexed="81"/>
            <rFont val="Tahoma"/>
            <charset val="1"/>
          </rPr>
          <t xml:space="preserve">Only plants with an assigned weltand indicator status are in the list. UPL or NI plants will not appear. Please note that many plants have changed names. More information is available on the National Wetland Plant List website at: http://rsgisias.crrel.usace.army.mil/NWPL/
To add additional plants: 
1) Right-click on one of the worksheet tabs at the bottom and unhide the Plant list tab; 
2) Add plants to the bottom of the plant list - they will now appear in the drop down list (be sure to save a new template if you want the plant permanently added);
3) Before printing workbook, rehide the plant list so that it does not print with the rest of the datasheet.
</t>
        </r>
      </text>
    </comment>
    <comment ref="O29" authorId="1" shapeId="0">
      <text>
        <r>
          <rPr>
            <b/>
            <sz val="8"/>
            <color indexed="81"/>
            <rFont val="Tahoma"/>
            <family val="2"/>
          </rPr>
          <t xml:space="preserve">Note: </t>
        </r>
        <r>
          <rPr>
            <sz val="8"/>
            <color indexed="81"/>
            <rFont val="Tahoma"/>
            <family val="2"/>
          </rPr>
          <t>Species MUST be in order from most cover to least cover or the sheet will not calculate correctly.</t>
        </r>
        <r>
          <rPr>
            <sz val="9"/>
            <color indexed="81"/>
            <rFont val="Tahoma"/>
            <family val="2"/>
          </rPr>
          <t xml:space="preserve">
</t>
        </r>
      </text>
    </comment>
    <comment ref="S29" authorId="1" shapeId="0">
      <text>
        <r>
          <rPr>
            <b/>
            <sz val="8"/>
            <color indexed="81"/>
            <rFont val="Tahoma"/>
            <family val="2"/>
          </rPr>
          <t>Note:</t>
        </r>
        <r>
          <rPr>
            <sz val="8"/>
            <color indexed="81"/>
            <rFont val="Tahoma"/>
            <family val="2"/>
          </rPr>
          <t xml:space="preserve"> the dominant species column can only be cleared by deleting the corresponding Absolute % Cover value
</t>
        </r>
      </text>
    </comment>
    <comment ref="W29" authorId="1" shapeId="0">
      <text>
        <r>
          <rPr>
            <b/>
            <sz val="8"/>
            <color indexed="81"/>
            <rFont val="Tahoma"/>
            <family val="2"/>
          </rPr>
          <t xml:space="preserve">Note: </t>
        </r>
        <r>
          <rPr>
            <sz val="8"/>
            <color indexed="81"/>
            <rFont val="Tahoma"/>
            <family val="2"/>
          </rPr>
          <t xml:space="preserve">the indicator status column can only be cleared by deleting the corresponding species.
</t>
        </r>
      </text>
    </comment>
    <comment ref="B36" authorId="0" shapeId="0">
      <text>
        <r>
          <rPr>
            <sz val="9"/>
            <color indexed="81"/>
            <rFont val="Tahoma"/>
            <charset val="1"/>
          </rPr>
          <t xml:space="preserve">Only plants with an assigned weltand indicator status are in the list. UPL or NI plants will not appear. Please note that many plants have changed names. More information is available on the National Wetland Plant List website at: http://rsgisias.crrel.usace.army.mil/NWPL/
To add additional plants: 
1) Right-click on one of the worksheet tabs at the bottom and unhide the Plant list tab; 
2) Add plants to the bottom of the plant list - they will now appear in the drop down list (be sure to save a new template if you want the plant permanently added);
3) Before printing workbook, rehide the plant list so that it does not print with the rest of the datasheet.
</t>
        </r>
      </text>
    </comment>
    <comment ref="O36" authorId="1" shapeId="0">
      <text>
        <r>
          <rPr>
            <b/>
            <sz val="8"/>
            <color indexed="81"/>
            <rFont val="Tahoma"/>
            <family val="2"/>
          </rPr>
          <t xml:space="preserve">Note: </t>
        </r>
        <r>
          <rPr>
            <sz val="8"/>
            <color indexed="81"/>
            <rFont val="Tahoma"/>
            <family val="2"/>
          </rPr>
          <t>Species MUST be in order from most cover to least cover or the sheet will not calculate correctly.</t>
        </r>
        <r>
          <rPr>
            <sz val="9"/>
            <color indexed="81"/>
            <rFont val="Tahoma"/>
            <family val="2"/>
          </rPr>
          <t xml:space="preserve">
</t>
        </r>
      </text>
    </comment>
    <comment ref="S36" authorId="1" shapeId="0">
      <text>
        <r>
          <rPr>
            <b/>
            <sz val="8"/>
            <color indexed="81"/>
            <rFont val="Tahoma"/>
            <family val="2"/>
          </rPr>
          <t>Note:</t>
        </r>
        <r>
          <rPr>
            <sz val="8"/>
            <color indexed="81"/>
            <rFont val="Tahoma"/>
            <family val="2"/>
          </rPr>
          <t xml:space="preserve"> the dominant species column can only be cleared by deleting the corresponding Absolute % Cover value
</t>
        </r>
      </text>
    </comment>
    <comment ref="W36" authorId="1" shapeId="0">
      <text>
        <r>
          <rPr>
            <b/>
            <sz val="8"/>
            <color indexed="81"/>
            <rFont val="Tahoma"/>
            <family val="2"/>
          </rPr>
          <t xml:space="preserve">Note: </t>
        </r>
        <r>
          <rPr>
            <sz val="8"/>
            <color indexed="81"/>
            <rFont val="Tahoma"/>
            <family val="2"/>
          </rPr>
          <t xml:space="preserve">the indicator status column can only be cleared by deleting the corresponding species.
</t>
        </r>
      </text>
    </comment>
    <comment ref="B48" authorId="0" shapeId="0">
      <text>
        <r>
          <rPr>
            <sz val="9"/>
            <color indexed="81"/>
            <rFont val="Tahoma"/>
            <charset val="1"/>
          </rPr>
          <t xml:space="preserve">Only plants with an assigned weltand indicator status are in the list. UPL or NI plants will not appear. Please note that many plants have changed names. More information is available on the National Wetland Plant List website at: http://rsgisias.crrel.usace.army.mil/NWPL/
To add additional plants: 
1) Right-click on one of the worksheet tabs at the bottom and unhide the Plant list tab; 
2) Add plants to the bottom of the plant list - they will now appear in the drop down list (be sure to save a new template if you want the plant permanently added);
3) Before printing workbook, rehide the plant list so that it does not print with the rest of the datasheet.
</t>
        </r>
      </text>
    </comment>
    <comment ref="O48" authorId="1" shapeId="0">
      <text>
        <r>
          <rPr>
            <b/>
            <sz val="8"/>
            <color indexed="81"/>
            <rFont val="Tahoma"/>
            <family val="2"/>
          </rPr>
          <t xml:space="preserve">Note: </t>
        </r>
        <r>
          <rPr>
            <sz val="8"/>
            <color indexed="81"/>
            <rFont val="Tahoma"/>
            <family val="2"/>
          </rPr>
          <t>Species MUST be in order from most cover to least cover or the sheet will not calculate correctly.</t>
        </r>
        <r>
          <rPr>
            <sz val="9"/>
            <color indexed="81"/>
            <rFont val="Tahoma"/>
            <family val="2"/>
          </rPr>
          <t xml:space="preserve">
</t>
        </r>
      </text>
    </comment>
    <comment ref="S48" authorId="1" shapeId="0">
      <text>
        <r>
          <rPr>
            <b/>
            <sz val="8"/>
            <color indexed="81"/>
            <rFont val="Tahoma"/>
            <family val="2"/>
          </rPr>
          <t>Note:</t>
        </r>
        <r>
          <rPr>
            <sz val="8"/>
            <color indexed="81"/>
            <rFont val="Tahoma"/>
            <family val="2"/>
          </rPr>
          <t xml:space="preserve"> the dominant species column can only be cleared by deleting the corresponding Absolute % Cover value
</t>
        </r>
      </text>
    </comment>
    <comment ref="W48" authorId="1" shapeId="0">
      <text>
        <r>
          <rPr>
            <b/>
            <sz val="8"/>
            <color indexed="81"/>
            <rFont val="Tahoma"/>
            <family val="2"/>
          </rPr>
          <t xml:space="preserve">Note: </t>
        </r>
        <r>
          <rPr>
            <sz val="8"/>
            <color indexed="81"/>
            <rFont val="Tahoma"/>
            <family val="2"/>
          </rPr>
          <t xml:space="preserve">the indicator status column can only be cleared by deleting the corresponding species.
</t>
        </r>
      </text>
    </comment>
  </commentList>
</comments>
</file>

<file path=xl/sharedStrings.xml><?xml version="1.0" encoding="utf-8"?>
<sst xmlns="http://schemas.openxmlformats.org/spreadsheetml/2006/main" count="6058" uniqueCount="3693">
  <si>
    <t>Project/Site:</t>
  </si>
  <si>
    <t>City/County:</t>
  </si>
  <si>
    <t>Sampling Date:</t>
  </si>
  <si>
    <t>Applicant/Owner:</t>
  </si>
  <si>
    <t>State:</t>
  </si>
  <si>
    <t>Sampling Point:</t>
  </si>
  <si>
    <t>Investigator(s):</t>
  </si>
  <si>
    <t>Section, Township, Range:</t>
  </si>
  <si>
    <t>Landform (hillslope, terrace, etc.):</t>
  </si>
  <si>
    <t>Local relief (concave, convex, none):</t>
  </si>
  <si>
    <t>Slope (%):</t>
  </si>
  <si>
    <t>Datum:</t>
  </si>
  <si>
    <t>Soil Map Unit Name:</t>
  </si>
  <si>
    <t>NWI Classification:</t>
  </si>
  <si>
    <t>Are climatic/hydrologic conditions of the site typical for this time of the year?</t>
  </si>
  <si>
    <t>(If no, explain in remarks)</t>
  </si>
  <si>
    <t>Are vegetation</t>
  </si>
  <si>
    <t>, soil</t>
  </si>
  <si>
    <t>, or hydrology</t>
  </si>
  <si>
    <t>significantly disturbed?</t>
  </si>
  <si>
    <t>naturally problematic?</t>
  </si>
  <si>
    <t>SUMMARY OF FINDINGS</t>
  </si>
  <si>
    <t>Hydrophytic vegetation present?</t>
  </si>
  <si>
    <t>Is the sampled area within a wetland?</t>
  </si>
  <si>
    <t>Hydric soil present?</t>
  </si>
  <si>
    <t>If yes, optional wetland site ID:</t>
  </si>
  <si>
    <t>Remarks: (Explain alternative procedures here or in a separate report.)</t>
  </si>
  <si>
    <t>Tree Stratum</t>
  </si>
  <si>
    <t>)</t>
  </si>
  <si>
    <t>Absolute % Cover</t>
  </si>
  <si>
    <t>Dominant Species</t>
  </si>
  <si>
    <t>Indicator Staus</t>
  </si>
  <si>
    <t>Dominance Test Worksheet</t>
  </si>
  <si>
    <t>Number of Dominant Species that are OBL, FACW, or FAC:</t>
  </si>
  <si>
    <t>(A)</t>
  </si>
  <si>
    <t>Total Number of Dominant Species Across all Strata:</t>
  </si>
  <si>
    <t>(B)</t>
  </si>
  <si>
    <t>=</t>
  </si>
  <si>
    <t>Total Cover</t>
  </si>
  <si>
    <t>Percent of Dominant Species that are OBL, FACW, or FAC:</t>
  </si>
  <si>
    <t>(A/B)</t>
  </si>
  <si>
    <t>Prevalence Index Worksheet</t>
  </si>
  <si>
    <t>Total % Cover of:</t>
  </si>
  <si>
    <t>OBL species</t>
  </si>
  <si>
    <t>x 1 =</t>
  </si>
  <si>
    <t>FACW species</t>
  </si>
  <si>
    <t>x 2 =</t>
  </si>
  <si>
    <t>FAC species</t>
  </si>
  <si>
    <t xml:space="preserve">x 3 = </t>
  </si>
  <si>
    <t>FACU species</t>
  </si>
  <si>
    <t>x 4 =</t>
  </si>
  <si>
    <t>UPL species</t>
  </si>
  <si>
    <t>x 5 =</t>
  </si>
  <si>
    <t>Column totals</t>
  </si>
  <si>
    <t xml:space="preserve">Prevalence Index = B/A = </t>
  </si>
  <si>
    <t>Hydrophytic Vegetation Indicators:</t>
  </si>
  <si>
    <t>Rapid test for hydrophytic vegetation</t>
  </si>
  <si>
    <t>Dominance test is &gt;50%</t>
  </si>
  <si>
    <t>Prevalence index is ≤3.0*</t>
  </si>
  <si>
    <t>Morphogical adaptations* (provide supporting data in Remarks or on a separate sheet)</t>
  </si>
  <si>
    <t>Problematic hydrophytic vegetation* (explain)</t>
  </si>
  <si>
    <t>*Indicators of hydric soil and wetland hydrology must be present, unless disturbed or problematic</t>
  </si>
  <si>
    <t>Remarks: (Include photo numbers here or on a separate sheet)</t>
  </si>
  <si>
    <t>WETLAND DETERMINATION DATA FORM - Midwest Region</t>
  </si>
  <si>
    <t>Long:</t>
  </si>
  <si>
    <t>Lat:</t>
  </si>
  <si>
    <t>Yes</t>
  </si>
  <si>
    <t>No</t>
  </si>
  <si>
    <r>
      <t>VEGETATION</t>
    </r>
    <r>
      <rPr>
        <sz val="10"/>
        <rFont val="Arial"/>
        <family val="2"/>
      </rPr>
      <t xml:space="preserve"> -- Use scientific names of plants.</t>
    </r>
  </si>
  <si>
    <t>Abutilon theophrasti</t>
  </si>
  <si>
    <t>Sapling/Shrub stratum</t>
  </si>
  <si>
    <t>(Plot size:</t>
  </si>
  <si>
    <t>Herb stratum</t>
  </si>
  <si>
    <t>Woody vine stratum</t>
  </si>
  <si>
    <t xml:space="preserve">Are "normal circumstances" present? </t>
  </si>
  <si>
    <t>(If needed, explain any answers in remarks.)</t>
  </si>
  <si>
    <t>Abies balsamea</t>
  </si>
  <si>
    <t>SOIL</t>
  </si>
  <si>
    <t>Profile Description:  (Describe to the depth needed to document the indicator or confirm the absence of indicators.)</t>
  </si>
  <si>
    <t>Depth (Inches)</t>
  </si>
  <si>
    <t>Matrix</t>
  </si>
  <si>
    <t>Redox Features</t>
  </si>
  <si>
    <t>Texture</t>
  </si>
  <si>
    <t>Remarks</t>
  </si>
  <si>
    <t>Color (moist)</t>
  </si>
  <si>
    <t>%</t>
  </si>
  <si>
    <t>Type*</t>
  </si>
  <si>
    <t>Loc**</t>
  </si>
  <si>
    <t>Hydric Soil Indicators:</t>
  </si>
  <si>
    <t>Indicators for Problematic Hydric Soils:</t>
  </si>
  <si>
    <t>Histisol (A1)</t>
  </si>
  <si>
    <t>Histic Epipedon (A2)</t>
  </si>
  <si>
    <r>
      <t>Coast Prairie Redox (A16) (</t>
    </r>
    <r>
      <rPr>
        <b/>
        <sz val="8.5"/>
        <rFont val="Arial"/>
        <family val="2"/>
      </rPr>
      <t>LRR K, L, R</t>
    </r>
    <r>
      <rPr>
        <sz val="8.5"/>
        <rFont val="Arial"/>
        <family val="2"/>
      </rPr>
      <t>)</t>
    </r>
  </si>
  <si>
    <t>Black Histic (A3)</t>
  </si>
  <si>
    <t>Hydrogen Sulfide (A4)</t>
  </si>
  <si>
    <t>Stratified Layers (A5)</t>
  </si>
  <si>
    <t>Thick Dark Surface (A12)</t>
  </si>
  <si>
    <t>Loamy Gleyed Matrix (F2)</t>
  </si>
  <si>
    <r>
      <t>Iron-Manganese Masses (F12) (</t>
    </r>
    <r>
      <rPr>
        <b/>
        <sz val="8.5"/>
        <rFont val="Arial"/>
        <family val="2"/>
      </rPr>
      <t>LRR K, L, R</t>
    </r>
    <r>
      <rPr>
        <sz val="8.5"/>
        <rFont val="Arial"/>
        <family val="2"/>
      </rPr>
      <t>)</t>
    </r>
  </si>
  <si>
    <t>Sandy Mucky Mineral (S1)</t>
  </si>
  <si>
    <t>Depleted Matrix (F3)</t>
  </si>
  <si>
    <t>Sandy Gleyed Matrix (S4)</t>
  </si>
  <si>
    <t>Redox Dark Surface (F6)</t>
  </si>
  <si>
    <t>Sandy Redox (S5)</t>
  </si>
  <si>
    <t>Depleted Dark Surface (F7)</t>
  </si>
  <si>
    <t>*Indicators of hydrophytic vegetation and weltand hydrology must be present, unless disturbed or problematic</t>
  </si>
  <si>
    <t>Restrictive Layer (if observed):</t>
  </si>
  <si>
    <t>Type:</t>
  </si>
  <si>
    <t>Depth (inches):</t>
  </si>
  <si>
    <t>Remarks:</t>
  </si>
  <si>
    <t>2 cm Muck (A10)</t>
  </si>
  <si>
    <t>Depleted Below Dark Surface (A11)</t>
  </si>
  <si>
    <t>Stripped Matrix (S6)</t>
  </si>
  <si>
    <t>Loamy Mucky Mineral (F1)</t>
  </si>
  <si>
    <t>Redox Depressions (F8)</t>
  </si>
  <si>
    <r>
      <t>Dark Surface (S7) (</t>
    </r>
    <r>
      <rPr>
        <b/>
        <sz val="8.5"/>
        <rFont val="Arial"/>
        <family val="2"/>
      </rPr>
      <t>LRR K, L)</t>
    </r>
  </si>
  <si>
    <t>Very Shallow Dark Surface (TF12)</t>
  </si>
  <si>
    <t>Other (explain in remarks)</t>
  </si>
  <si>
    <t>HYDROLOGY</t>
  </si>
  <si>
    <t>Secondary Indicators (minimum of two required)</t>
  </si>
  <si>
    <t>Primary Indicators (minimum of one is required; check all that apply)</t>
  </si>
  <si>
    <t>Surface Water (A1)</t>
  </si>
  <si>
    <t>Water-Stained Leaves (B9)</t>
  </si>
  <si>
    <t>Surface Soil Cracks (B6)</t>
  </si>
  <si>
    <t>High Water Table (A2)</t>
  </si>
  <si>
    <t>Aquatic Fauna (B13)</t>
  </si>
  <si>
    <t>Drainage Patterns (B10)</t>
  </si>
  <si>
    <t>Saturation (A3)</t>
  </si>
  <si>
    <t>Water Marks (B1)</t>
  </si>
  <si>
    <t xml:space="preserve">Hydrogen Sulfide Odor (C1) </t>
  </si>
  <si>
    <t>Dry-Season Water Table (C2)</t>
  </si>
  <si>
    <t>Sediment Deposits (B2)</t>
  </si>
  <si>
    <t xml:space="preserve">Oxidized Rhizospheres on Living Roots (C3) </t>
  </si>
  <si>
    <t>Crayfish Burrows (C8)</t>
  </si>
  <si>
    <t>Drift Deposits (B3)</t>
  </si>
  <si>
    <t>Saturation Visible on Aerial Imagery (C9)</t>
  </si>
  <si>
    <t>Algal Mat or Crust (B4)</t>
  </si>
  <si>
    <t xml:space="preserve">Presence of Reduced Iron (C4) </t>
  </si>
  <si>
    <t>Iron Deposits (B5)</t>
  </si>
  <si>
    <t xml:space="preserve">Recent Iron Reduction in Tilled Soils (C6) </t>
  </si>
  <si>
    <t>Stunted or Stressed Plants (D1)</t>
  </si>
  <si>
    <t>Inundation Visible on Aerial Imagery (B7)</t>
  </si>
  <si>
    <t>Geomorphic Position (D2)</t>
  </si>
  <si>
    <t xml:space="preserve">Thin Muck Surface (C7) </t>
  </si>
  <si>
    <t>Sparsely Vegetated Concave Surface (B8)</t>
  </si>
  <si>
    <t xml:space="preserve">Other (Explain in Remarks) </t>
  </si>
  <si>
    <t xml:space="preserve">FAC-Neutral Test (D5) </t>
  </si>
  <si>
    <t>Field Observations:</t>
  </si>
  <si>
    <t>Surface water present?</t>
  </si>
  <si>
    <t>Water table present?</t>
  </si>
  <si>
    <t>Saturation present?</t>
  </si>
  <si>
    <t>(includes capillary fringe)</t>
  </si>
  <si>
    <t>True Aquatic Plants (B14)</t>
  </si>
  <si>
    <t>Wetland Hydrology Indicators:</t>
  </si>
  <si>
    <t>Describe recorded data (stream gauge, monitoring well, aerial photos, previous inspections), if available:</t>
  </si>
  <si>
    <t>*Type: C = Concentration, D = Depletion, RM = Reduced Matrix, MS = Masked Sand Grains.        **Location: PL = Pore Lining, M = Matrix</t>
  </si>
  <si>
    <t>Common Name</t>
  </si>
  <si>
    <t>FACW</t>
  </si>
  <si>
    <t>FACU</t>
  </si>
  <si>
    <t>NI</t>
  </si>
  <si>
    <t>Acer nigrum</t>
  </si>
  <si>
    <t>Acer rubrum</t>
  </si>
  <si>
    <t>FAC</t>
  </si>
  <si>
    <t>Acer saccharum</t>
  </si>
  <si>
    <t>OBL</t>
  </si>
  <si>
    <t>Adiantum pedatum</t>
  </si>
  <si>
    <t>Aesculus glabra</t>
  </si>
  <si>
    <t>Agrostis perennans</t>
  </si>
  <si>
    <t>Allium canadense</t>
  </si>
  <si>
    <t>UPL</t>
  </si>
  <si>
    <t>Allium schoenoprasum</t>
  </si>
  <si>
    <t>Ambrosia trifida</t>
  </si>
  <si>
    <t>Amelanchier bartramiana</t>
  </si>
  <si>
    <t>Amphicarpaea bracteata</t>
  </si>
  <si>
    <t>Anemone quinquefolia</t>
  </si>
  <si>
    <t>Antennaria neglecta</t>
  </si>
  <si>
    <t>Adam-and-Eve</t>
  </si>
  <si>
    <t>Arethusa bulbosa</t>
  </si>
  <si>
    <t>Arisaema dracontium</t>
  </si>
  <si>
    <t>Arisaema triphyllum</t>
  </si>
  <si>
    <t>Aristida longespica</t>
  </si>
  <si>
    <t>Arrhenatherum elatius</t>
  </si>
  <si>
    <t>Artemisia biennis</t>
  </si>
  <si>
    <t>Asclepias hirtella</t>
  </si>
  <si>
    <t>Asclepias incarnata</t>
  </si>
  <si>
    <t>Asclepias speciosa</t>
  </si>
  <si>
    <t>Astragalus alpinus</t>
  </si>
  <si>
    <t>Astragalus canadensis</t>
  </si>
  <si>
    <t>Athyrium filix-femina</t>
  </si>
  <si>
    <t>Baptisia alba</t>
  </si>
  <si>
    <t>Blephilia hirsuta</t>
  </si>
  <si>
    <t>Boltonia asteroides</t>
  </si>
  <si>
    <t>Botrychium lanceolatum</t>
  </si>
  <si>
    <t>Callitriche hermaphroditica</t>
  </si>
  <si>
    <t>Callitriche palustris</t>
  </si>
  <si>
    <t>Calopogon tuberosus</t>
  </si>
  <si>
    <t>Caltha palustris</t>
  </si>
  <si>
    <t>Camelina microcarpa</t>
  </si>
  <si>
    <t>Cardamine bulbosa</t>
  </si>
  <si>
    <t>Cardamine parviflora</t>
  </si>
  <si>
    <t>Carex aquatilis</t>
  </si>
  <si>
    <t>Carex bicknellii</t>
  </si>
  <si>
    <t>Carex bromoides</t>
  </si>
  <si>
    <t>Carex brunnescens</t>
  </si>
  <si>
    <t>Carex cephalophora</t>
  </si>
  <si>
    <t>Carex crinita</t>
  </si>
  <si>
    <t>Carex davisii</t>
  </si>
  <si>
    <t>Carex debilis</t>
  </si>
  <si>
    <t>Carex deweyana</t>
  </si>
  <si>
    <t>Carex echinata</t>
  </si>
  <si>
    <t>Carex gravida</t>
  </si>
  <si>
    <t>Carex haydenii</t>
  </si>
  <si>
    <t>Carex lasiocarpa</t>
  </si>
  <si>
    <t>Carex lenticularis</t>
  </si>
  <si>
    <t>Carex leptalea</t>
  </si>
  <si>
    <t>Carex livida</t>
  </si>
  <si>
    <t>Carex molesta</t>
  </si>
  <si>
    <t>Carex stipata</t>
  </si>
  <si>
    <t>Carex tribuloides</t>
  </si>
  <si>
    <t>Carex trisperma</t>
  </si>
  <si>
    <t>Carex viridula</t>
  </si>
  <si>
    <t>Carpinus caroliniana</t>
  </si>
  <si>
    <t>Carya ovata</t>
  </si>
  <si>
    <t>Catalpa speciosa</t>
  </si>
  <si>
    <t>Ceratophyllum echinatum</t>
  </si>
  <si>
    <t>Chamaedaphne calyculata</t>
  </si>
  <si>
    <t>Claytonia caroliniana</t>
  </si>
  <si>
    <t>Claytonia virginica</t>
  </si>
  <si>
    <t>Clematis virginiana</t>
  </si>
  <si>
    <t>Coeloglossum viride</t>
  </si>
  <si>
    <t>Comarum palustre</t>
  </si>
  <si>
    <t>Commelina erecta</t>
  </si>
  <si>
    <t>Conyza canadensis</t>
  </si>
  <si>
    <t>Corallorhiza striata</t>
  </si>
  <si>
    <t>Coreopsis tinctoria</t>
  </si>
  <si>
    <t>Corylus americana</t>
  </si>
  <si>
    <t>Cyperus esculentus</t>
  </si>
  <si>
    <t>Didiplis diandra</t>
  </si>
  <si>
    <t>Digitaria ischaemum</t>
  </si>
  <si>
    <t>Distichlis spicata</t>
  </si>
  <si>
    <t>Dryopteris intermedia</t>
  </si>
  <si>
    <t>Eclipta prostrata</t>
  </si>
  <si>
    <t>Elatine minima</t>
  </si>
  <si>
    <t>Eleocharis compressa</t>
  </si>
  <si>
    <t>Eleocharis olivacea</t>
  </si>
  <si>
    <t>Elodea canadensis</t>
  </si>
  <si>
    <t>Elymus villosus</t>
  </si>
  <si>
    <t>Elymus virginicus</t>
  </si>
  <si>
    <t>Equisetum variegatum</t>
  </si>
  <si>
    <t>Eragrostis hypnoides</t>
  </si>
  <si>
    <t>Eragrostis pectinacea</t>
  </si>
  <si>
    <t>Eragrostis pilosa</t>
  </si>
  <si>
    <t>Erigeron glabellus</t>
  </si>
  <si>
    <t>Erigeron pulchellus</t>
  </si>
  <si>
    <t>Eupatorium perfoliatum</t>
  </si>
  <si>
    <t>Euthamia graminifolia</t>
  </si>
  <si>
    <t>Fimbristylis puberula</t>
  </si>
  <si>
    <t>Floerkea proserpinacoides</t>
  </si>
  <si>
    <t>Fraxinus nigra</t>
  </si>
  <si>
    <t>Galium aparine</t>
  </si>
  <si>
    <t>Galium obtusum</t>
  </si>
  <si>
    <t>Galium trifidum</t>
  </si>
  <si>
    <t>Gaylussacia baccata</t>
  </si>
  <si>
    <t>Gentiana andrewsii</t>
  </si>
  <si>
    <t>Gentianella quinquefolia</t>
  </si>
  <si>
    <t>Geum triflorum</t>
  </si>
  <si>
    <t>Goodyera repens</t>
  </si>
  <si>
    <t>Hackelia virginiana</t>
  </si>
  <si>
    <t>Halenia deflexa</t>
  </si>
  <si>
    <t>Helenium autumnale</t>
  </si>
  <si>
    <t>Helianthus annuus</t>
  </si>
  <si>
    <t>Helianthus occidentalis</t>
  </si>
  <si>
    <t>Heliopsis helianthoides</t>
  </si>
  <si>
    <t>Huperzia porophila</t>
  </si>
  <si>
    <t>Hypericum ellipticum</t>
  </si>
  <si>
    <t>Juncus arcticus</t>
  </si>
  <si>
    <t>Juncus articulatus</t>
  </si>
  <si>
    <t>Juniperus communis</t>
  </si>
  <si>
    <t>Juniperus virginiana</t>
  </si>
  <si>
    <t>Lactuca biennis</t>
  </si>
  <si>
    <t>Lactuca floridana</t>
  </si>
  <si>
    <t>Lathyrus japonicus</t>
  </si>
  <si>
    <t>Lepidium virginicum</t>
  </si>
  <si>
    <t>Liatris ligulistylis</t>
  </si>
  <si>
    <t>Lindernia dubia</t>
  </si>
  <si>
    <t>Linnaea borealis</t>
  </si>
  <si>
    <t>Luzula acuminata</t>
  </si>
  <si>
    <t>Luzula multiflora</t>
  </si>
  <si>
    <t>Lythrum alatum</t>
  </si>
  <si>
    <t>Mentha arvensis</t>
  </si>
  <si>
    <t>Mimulus ringens</t>
  </si>
  <si>
    <t>Monarda fistulosa</t>
  </si>
  <si>
    <t>Najas gracillima</t>
  </si>
  <si>
    <t>Oenothera laciniata</t>
  </si>
  <si>
    <t>Osmunda claytoniana</t>
  </si>
  <si>
    <t>Osmunda regalis</t>
  </si>
  <si>
    <t>Oxalis corniculata</t>
  </si>
  <si>
    <t>Panicum dichotomiflorum</t>
  </si>
  <si>
    <t>Panicum virgatum</t>
  </si>
  <si>
    <t>Parnassia palustris</t>
  </si>
  <si>
    <t>Pedicularis canadensis</t>
  </si>
  <si>
    <t>Phalaris arundinacea</t>
  </si>
  <si>
    <t>Phleum pratense</t>
  </si>
  <si>
    <t>Phlox divaricata</t>
  </si>
  <si>
    <t>Phragmites australis</t>
  </si>
  <si>
    <t>Physostegia virginiana</t>
  </si>
  <si>
    <t>Plagiobothrys scouleri</t>
  </si>
  <si>
    <t>Platanthera dilatata</t>
  </si>
  <si>
    <t>Platanthera flava</t>
  </si>
  <si>
    <t>Platanthera huronensis</t>
  </si>
  <si>
    <t>Poa pratensis</t>
  </si>
  <si>
    <t>Podophyllum peltatum</t>
  </si>
  <si>
    <t>Polemonium reptans</t>
  </si>
  <si>
    <t>Polygala polygama</t>
  </si>
  <si>
    <t>Populus balsamifera</t>
  </si>
  <si>
    <t>Populus deltoides</t>
  </si>
  <si>
    <t>Potamogeton bicupulatus</t>
  </si>
  <si>
    <t>Potamogeton epihydrus</t>
  </si>
  <si>
    <t>Potamogeton oakesianus</t>
  </si>
  <si>
    <t>Potamogeton zosteriformis</t>
  </si>
  <si>
    <t>Potentilla simplex</t>
  </si>
  <si>
    <t>Prunus virginiana</t>
  </si>
  <si>
    <t>Ptelea trifoliata</t>
  </si>
  <si>
    <t>Pteridium aquilinum</t>
  </si>
  <si>
    <t>Quercus macrocarpa</t>
  </si>
  <si>
    <t>Ranunculus flammula</t>
  </si>
  <si>
    <t>Ranunculus gmelinii</t>
  </si>
  <si>
    <t>Ranunculus recurvatus</t>
  </si>
  <si>
    <t>Rhynchospora alba</t>
  </si>
  <si>
    <t>Rhynchospora fusca</t>
  </si>
  <si>
    <t>Ribes oxyacanthoides</t>
  </si>
  <si>
    <t>Rosa acicularis</t>
  </si>
  <si>
    <t>Rubus flagellaris</t>
  </si>
  <si>
    <t>Rubus stipulatus</t>
  </si>
  <si>
    <t>Rudbeckia hirta</t>
  </si>
  <si>
    <t>Rudbeckia laciniata</t>
  </si>
  <si>
    <t>Rudbeckia subtomentosa</t>
  </si>
  <si>
    <t>Rudbeckia triloba</t>
  </si>
  <si>
    <t>Rumex altissimus</t>
  </si>
  <si>
    <t>Rumex obtusifolius</t>
  </si>
  <si>
    <t>Ruppia cirrhosa</t>
  </si>
  <si>
    <t>Sagittaria graminea</t>
  </si>
  <si>
    <t>Salix lucida</t>
  </si>
  <si>
    <t>Salix purpurea</t>
  </si>
  <si>
    <t>Salsola tragus</t>
  </si>
  <si>
    <t>Sambucus racemosa</t>
  </si>
  <si>
    <t>Sarracenia purpurea</t>
  </si>
  <si>
    <t>Schoenoplectus acutus</t>
  </si>
  <si>
    <t>Schoenoplectus heterochaetus</t>
  </si>
  <si>
    <t>Schoenoplectus pungens</t>
  </si>
  <si>
    <t>Setaria verticillata</t>
  </si>
  <si>
    <t>Silphium perfoliatum</t>
  </si>
  <si>
    <t>Sisymbrium altissimum</t>
  </si>
  <si>
    <t>Sium suave</t>
  </si>
  <si>
    <t>Smilax herbacea</t>
  </si>
  <si>
    <t>Solanum carolinense</t>
  </si>
  <si>
    <t>Solanum dulcamara</t>
  </si>
  <si>
    <t>Sorghum bicolor</t>
  </si>
  <si>
    <t>Spartina pectinata</t>
  </si>
  <si>
    <t>Spiraea alba</t>
  </si>
  <si>
    <t>Spiraea tomentosa</t>
  </si>
  <si>
    <t>Spirodela polyrrhiza</t>
  </si>
  <si>
    <t>Stachys tenuifolia</t>
  </si>
  <si>
    <t>Stellaria borealis</t>
  </si>
  <si>
    <t>Streptopus amplexifolius</t>
  </si>
  <si>
    <t>Symplocarpus foetidus</t>
  </si>
  <si>
    <t>Taxus canadensis</t>
  </si>
  <si>
    <t>Teucrium canadense</t>
  </si>
  <si>
    <t>Thalictrum dasycarpum</t>
  </si>
  <si>
    <t>Tilia americana</t>
  </si>
  <si>
    <t>Trientalis borealis</t>
  </si>
  <si>
    <t>Trifolium repens</t>
  </si>
  <si>
    <t>Tussilago farfara</t>
  </si>
  <si>
    <t>Typha angustifolia</t>
  </si>
  <si>
    <t>Ulmus pumila</t>
  </si>
  <si>
    <t>Urtica dioica</t>
  </si>
  <si>
    <t>Vaccinium angustifolium</t>
  </si>
  <si>
    <t>Vaccinium vitis-idaea</t>
  </si>
  <si>
    <t>Valeriana edulis</t>
  </si>
  <si>
    <t>Verbascum blattaria</t>
  </si>
  <si>
    <t>Verbena hastata</t>
  </si>
  <si>
    <t>Vernonia fasciculata</t>
  </si>
  <si>
    <t>Veronica peregrina</t>
  </si>
  <si>
    <t>Veronica serpyllifolia</t>
  </si>
  <si>
    <t>Viburnum dentatum</t>
  </si>
  <si>
    <t>Vicia americana</t>
  </si>
  <si>
    <t>Vicia sativa</t>
  </si>
  <si>
    <t>Viola blanda</t>
  </si>
  <si>
    <t>Viola lanceolata</t>
  </si>
  <si>
    <t>Viola macloskeyi</t>
  </si>
  <si>
    <t>Viola sagittata</t>
  </si>
  <si>
    <t>Vitis aestivalis</t>
  </si>
  <si>
    <t>Vulpia octoflora</t>
  </si>
  <si>
    <t>Zizania aquatica</t>
  </si>
  <si>
    <t>Zizia aurea</t>
  </si>
  <si>
    <t>Gauge or Well Data (D9)</t>
  </si>
  <si>
    <t>Indicators of wetland hydrology present?</t>
  </si>
  <si>
    <t>Species</t>
  </si>
  <si>
    <t>Authorship</t>
  </si>
  <si>
    <t>(L.) P. Mill.</t>
  </si>
  <si>
    <t>Balsam Fir</t>
  </si>
  <si>
    <t>Medik.</t>
  </si>
  <si>
    <t>Velvetleaf</t>
  </si>
  <si>
    <t>Gray</t>
  </si>
  <si>
    <t>Acalypha rhomboidea</t>
  </si>
  <si>
    <t>Raf.</t>
  </si>
  <si>
    <t>Common Three-Seed-Mercury</t>
  </si>
  <si>
    <t>Acer negundo</t>
  </si>
  <si>
    <t>L.</t>
  </si>
  <si>
    <t>Ash-Leaf Maple</t>
  </si>
  <si>
    <t>Michx. f.</t>
  </si>
  <si>
    <t>Black Maple</t>
  </si>
  <si>
    <t>Red Maple</t>
  </si>
  <si>
    <t>Acer saccharinum</t>
  </si>
  <si>
    <t>Silver Maple</t>
  </si>
  <si>
    <t>Marsh.</t>
  </si>
  <si>
    <t>Sugar Maple</t>
  </si>
  <si>
    <t>Acer spicatum</t>
  </si>
  <si>
    <t>Lam.</t>
  </si>
  <si>
    <t>Mountain Maple</t>
  </si>
  <si>
    <t>Achillea millefolium</t>
  </si>
  <si>
    <t>Common Yarrow</t>
  </si>
  <si>
    <t>Acorus americanus</t>
  </si>
  <si>
    <t>(Raf.) Raf.</t>
  </si>
  <si>
    <t>Several-Vein Sweetflag</t>
  </si>
  <si>
    <t>Acorus calamus</t>
  </si>
  <si>
    <t>Single-Vein Sweetflag</t>
  </si>
  <si>
    <t>Actaea pachypoda</t>
  </si>
  <si>
    <t>Ell.</t>
  </si>
  <si>
    <t>White Baneberry</t>
  </si>
  <si>
    <t>Actaea rubra</t>
  </si>
  <si>
    <t>(Ait.) Willd.</t>
  </si>
  <si>
    <t>Red Baneberry</t>
  </si>
  <si>
    <t>Northern Maidenhair</t>
  </si>
  <si>
    <t>Adoxa moschatellina</t>
  </si>
  <si>
    <t>Muskroot</t>
  </si>
  <si>
    <t>Aegopodium podagraria</t>
  </si>
  <si>
    <t>Bishop's Goutweed</t>
  </si>
  <si>
    <t>Willd.</t>
  </si>
  <si>
    <t>Ohio Buckeye</t>
  </si>
  <si>
    <t>Agalinis aspera</t>
  </si>
  <si>
    <t>(Dougl. ex Benth.) Britt.</t>
  </si>
  <si>
    <t>Tall False Foxglove</t>
  </si>
  <si>
    <t>Agalinis paupercula</t>
  </si>
  <si>
    <t>(Gray) Britt.</t>
  </si>
  <si>
    <t>Small-Flower False Foxglove</t>
  </si>
  <si>
    <t>Agalinis purpurea</t>
  </si>
  <si>
    <t>(L.) Pennell</t>
  </si>
  <si>
    <t>Purple False Foxglove</t>
  </si>
  <si>
    <t>Agalinis tenuifolia</t>
  </si>
  <si>
    <t>(Vahl) Raf.</t>
  </si>
  <si>
    <t>Slender-Leaf False Foxglove</t>
  </si>
  <si>
    <t>Agastache nepetoides</t>
  </si>
  <si>
    <t>(L.) Kuntze</t>
  </si>
  <si>
    <t>Yellow Giant-Hyssop</t>
  </si>
  <si>
    <t>Ageratina altissima</t>
  </si>
  <si>
    <t>(L.) King &amp; H.E. Robins.</t>
  </si>
  <si>
    <t>White Snakeroot</t>
  </si>
  <si>
    <t>Agrimonia gryposepala</t>
  </si>
  <si>
    <t>Wallr.</t>
  </si>
  <si>
    <t>Tall Hairy Grooveburr</t>
  </si>
  <si>
    <t>Ait.</t>
  </si>
  <si>
    <t>Agrimonia striata</t>
  </si>
  <si>
    <t>Michx.</t>
  </si>
  <si>
    <t>Woodland Grooveburr</t>
  </si>
  <si>
    <t>Agrostis gigantea</t>
  </si>
  <si>
    <t>Roth</t>
  </si>
  <si>
    <t>Black Bent</t>
  </si>
  <si>
    <t>Agrostis hyemalis</t>
  </si>
  <si>
    <t>(Walt.) B.S.P.</t>
  </si>
  <si>
    <t>Winter Bent</t>
  </si>
  <si>
    <t>(Walt.) Tuckerman</t>
  </si>
  <si>
    <t>Upland Bent</t>
  </si>
  <si>
    <t>Agrostis scabra</t>
  </si>
  <si>
    <t>Rough Bent</t>
  </si>
  <si>
    <t>Agrostis stolonifera</t>
  </si>
  <si>
    <t>Spreading Bent</t>
  </si>
  <si>
    <t>Alisma gramineum</t>
  </si>
  <si>
    <t>Lej.</t>
  </si>
  <si>
    <t>Narrow-Leaf Water-Plantain</t>
  </si>
  <si>
    <t>Alisma subcordatum</t>
  </si>
  <si>
    <t>American Water-Plantain</t>
  </si>
  <si>
    <t>Alisma triviale</t>
  </si>
  <si>
    <t>Pursh</t>
  </si>
  <si>
    <t>Northern Water-Plantain</t>
  </si>
  <si>
    <t>Alliaria petiolata</t>
  </si>
  <si>
    <t>(Bieb.) Cavara &amp; Grande</t>
  </si>
  <si>
    <t>Garlic-Mustard</t>
  </si>
  <si>
    <t>Meadow Garlic</t>
  </si>
  <si>
    <t>Allium cernuum</t>
  </si>
  <si>
    <t>Nodding Onion</t>
  </si>
  <si>
    <t>Wild Chives</t>
  </si>
  <si>
    <t>Allium tricoccum</t>
  </si>
  <si>
    <t>Ramp</t>
  </si>
  <si>
    <t>(L.) Gaertn.</t>
  </si>
  <si>
    <t>Alnus incana</t>
  </si>
  <si>
    <t>(L.) Moench</t>
  </si>
  <si>
    <t>Speckled Alder</t>
  </si>
  <si>
    <t>Alnus viridis</t>
  </si>
  <si>
    <t>(Chaix) DC.</t>
  </si>
  <si>
    <t>Sitka Alder</t>
  </si>
  <si>
    <t>Alopecurus aequalis</t>
  </si>
  <si>
    <t>Sobol.</t>
  </si>
  <si>
    <t>Short-Awn Meadow-Foxtail</t>
  </si>
  <si>
    <t>Alopecurus carolinianus</t>
  </si>
  <si>
    <t>Walt.</t>
  </si>
  <si>
    <t>Tufted Meadow-Foxtail</t>
  </si>
  <si>
    <t>Alopecurus geniculatus</t>
  </si>
  <si>
    <t>Marsh Meadow-Foxtail</t>
  </si>
  <si>
    <t>Alopecurus pratensis</t>
  </si>
  <si>
    <t>Field Meadow-Foxtail</t>
  </si>
  <si>
    <t>Althaea officinalis</t>
  </si>
  <si>
    <t>Common Marsh-Mallow</t>
  </si>
  <si>
    <t>Amaranthus albus</t>
  </si>
  <si>
    <t>Tumbleweed</t>
  </si>
  <si>
    <t>Amaranthus blitoides</t>
  </si>
  <si>
    <t>S. Wats.</t>
  </si>
  <si>
    <t>Mat Amaranth</t>
  </si>
  <si>
    <t>Amaranthus retroflexus</t>
  </si>
  <si>
    <t>Red-Root</t>
  </si>
  <si>
    <t>Amaranthus tuberculatus</t>
  </si>
  <si>
    <t>(Moq.) Sauer</t>
  </si>
  <si>
    <t>Rough-Fruit Amaranth</t>
  </si>
  <si>
    <t>Ambrosia artemisiifolia</t>
  </si>
  <si>
    <t>Annual Ragweed</t>
  </si>
  <si>
    <t>Ambrosia psilostachya</t>
  </si>
  <si>
    <t>DC.</t>
  </si>
  <si>
    <t>Perennial Ragweed</t>
  </si>
  <si>
    <t>Great Ragweed</t>
  </si>
  <si>
    <t>Amelanchier arborea</t>
  </si>
  <si>
    <t>(Michx. f.) Fern.</t>
  </si>
  <si>
    <t>Downy Service-Berry</t>
  </si>
  <si>
    <t>(Tausch) M. Roemer</t>
  </si>
  <si>
    <t>-</t>
  </si>
  <si>
    <t>Oblong-Fruit Service-Berry</t>
  </si>
  <si>
    <t>Amelanchier spicata</t>
  </si>
  <si>
    <t>(Lam.) K. Koch</t>
  </si>
  <si>
    <t>Running Service-Berry</t>
  </si>
  <si>
    <t>Amerorchis rotundifolia</t>
  </si>
  <si>
    <t>(Banks ex Pursh) Hultén</t>
  </si>
  <si>
    <t>Round-Leaf Orchid</t>
  </si>
  <si>
    <t>Ammannia robusta</t>
  </si>
  <si>
    <t>Heer &amp; Regel</t>
  </si>
  <si>
    <t>Grand Redstem</t>
  </si>
  <si>
    <t>Amorpha fruticosa</t>
  </si>
  <si>
    <t>False Indigo-Bush</t>
  </si>
  <si>
    <t>(L.) Fern.</t>
  </si>
  <si>
    <t>American Hog-Peanut</t>
  </si>
  <si>
    <t>Andromeda polifolia</t>
  </si>
  <si>
    <t>Bog-Rosemary</t>
  </si>
  <si>
    <t>Andropogon gerardii</t>
  </si>
  <si>
    <t>Vitman</t>
  </si>
  <si>
    <t>Big Bluestem</t>
  </si>
  <si>
    <t>Androsace occidentalis</t>
  </si>
  <si>
    <t>Western Rock-Jasmine</t>
  </si>
  <si>
    <t>Anemone canadensis</t>
  </si>
  <si>
    <t>Round-Leaf Thimbleweed</t>
  </si>
  <si>
    <t>Nightcaps</t>
  </si>
  <si>
    <t>Anemone virginiana</t>
  </si>
  <si>
    <t>Tall Thimbleweed</t>
  </si>
  <si>
    <t>Angelica atropurpurea</t>
  </si>
  <si>
    <t>Purple-Stem Angelica</t>
  </si>
  <si>
    <t>Anthemis cotula</t>
  </si>
  <si>
    <t>Stinking Chamomile</t>
  </si>
  <si>
    <t>Anticlea elegans</t>
  </si>
  <si>
    <t>(Pursh) Rydb.</t>
  </si>
  <si>
    <t>Mountain False Deathcamas</t>
  </si>
  <si>
    <t>Apios americana</t>
  </si>
  <si>
    <t>Groundnut</t>
  </si>
  <si>
    <t>Aplectrum hyemale</t>
  </si>
  <si>
    <t>(Muhl. ex Willd.) Torr.</t>
  </si>
  <si>
    <t>Apocynum cannabinum</t>
  </si>
  <si>
    <t>Indian-Hemp</t>
  </si>
  <si>
    <t>Aquilegia canadensis</t>
  </si>
  <si>
    <t>Red Columbine</t>
  </si>
  <si>
    <t>Arabidopsis lyrata</t>
  </si>
  <si>
    <t>(L.) O'Kane &amp; Al-Shehbaz</t>
  </si>
  <si>
    <t>Lyre-Leaf Thalecress</t>
  </si>
  <si>
    <t>Arabis hirsuta</t>
  </si>
  <si>
    <t>(L.) Scop.</t>
  </si>
  <si>
    <t>Hairy Eared Rockcress</t>
  </si>
  <si>
    <t>Aralia nudicaulis</t>
  </si>
  <si>
    <t>Wild Sarsaparilla</t>
  </si>
  <si>
    <t>Aralia racemosa</t>
  </si>
  <si>
    <t>American Spikenard</t>
  </si>
  <si>
    <t>Arctium minus</t>
  </si>
  <si>
    <t>(Hill) Bernh.</t>
  </si>
  <si>
    <t>Lesser Burrdock</t>
  </si>
  <si>
    <t>Arenaria serpyllifolia</t>
  </si>
  <si>
    <t>Thyme-Leaf Sandwort</t>
  </si>
  <si>
    <t>Dragon's-Mouth</t>
  </si>
  <si>
    <t>Argentina anserina</t>
  </si>
  <si>
    <t>(L.) Rydb.</t>
  </si>
  <si>
    <t>Common Silverweed</t>
  </si>
  <si>
    <t>(L.) Schott</t>
  </si>
  <si>
    <t>Greendragon</t>
  </si>
  <si>
    <t>Jack-in-the-Pulpit</t>
  </si>
  <si>
    <t>Aristida dichotoma</t>
  </si>
  <si>
    <t>Church-Mouse Three-Awn</t>
  </si>
  <si>
    <t>Poir.</t>
  </si>
  <si>
    <t>Red Three-Awn</t>
  </si>
  <si>
    <t>Arnoglossum plantagineum</t>
  </si>
  <si>
    <t>Groove-Stem Indian-Plantain</t>
  </si>
  <si>
    <t>(L.) Beauv. ex J.&amp; K. Presl</t>
  </si>
  <si>
    <t>Tall Oat Grass</t>
  </si>
  <si>
    <t>Biennial Wormwood</t>
  </si>
  <si>
    <t>Artemisia stelleriana</t>
  </si>
  <si>
    <t>Bess.</t>
  </si>
  <si>
    <t>Oldwoman</t>
  </si>
  <si>
    <t>Asarum canadense</t>
  </si>
  <si>
    <t>Canadian Wild Ginger</t>
  </si>
  <si>
    <t>Swamp Milkweed</t>
  </si>
  <si>
    <t>Asclepias purpurascens</t>
  </si>
  <si>
    <t>Purple Milkweed</t>
  </si>
  <si>
    <t>Torr.</t>
  </si>
  <si>
    <t>Showy Milkweed</t>
  </si>
  <si>
    <t>Asclepias syriaca</t>
  </si>
  <si>
    <t>Common Milkweed</t>
  </si>
  <si>
    <t>Asclepias verticillata</t>
  </si>
  <si>
    <t>Whorled Milkweed</t>
  </si>
  <si>
    <t>Asparagus officinalis</t>
  </si>
  <si>
    <t>Asparagus</t>
  </si>
  <si>
    <t>Asplenium platyneuron</t>
  </si>
  <si>
    <t>(L.) B.S.P.</t>
  </si>
  <si>
    <t>Ebony Spleenwort</t>
  </si>
  <si>
    <t>Alpine Milk-Vetch</t>
  </si>
  <si>
    <t>Canadian Milk-Vetch</t>
  </si>
  <si>
    <t>Astragalus neglectus</t>
  </si>
  <si>
    <t>(Torr. &amp; Gray) Sheldon</t>
  </si>
  <si>
    <t>Cooper's Milk-Vetch</t>
  </si>
  <si>
    <t>(L.) Roth</t>
  </si>
  <si>
    <t>Subarctic Lady Fern</t>
  </si>
  <si>
    <t>Atriplex glabriuscula</t>
  </si>
  <si>
    <t>Edmondston</t>
  </si>
  <si>
    <t>Scotland Orache</t>
  </si>
  <si>
    <t>Atriplex hortensis</t>
  </si>
  <si>
    <t>Garden Orache</t>
  </si>
  <si>
    <t>Atriplex patula</t>
  </si>
  <si>
    <t>Halberd-Leaf Orache</t>
  </si>
  <si>
    <t>Atriplex prostrata</t>
  </si>
  <si>
    <t>Bouchér ex DC.</t>
  </si>
  <si>
    <t>Hastate Orache</t>
  </si>
  <si>
    <t>Azolla microphylla</t>
  </si>
  <si>
    <t>Kaulfuss</t>
  </si>
  <si>
    <t>Mexican Mosquito Fern</t>
  </si>
  <si>
    <t>Bacopa rotundifolia</t>
  </si>
  <si>
    <t>(Michx.) Wettst.</t>
  </si>
  <si>
    <t>Disk Water-Hyssop</t>
  </si>
  <si>
    <t>(L.) Vent.</t>
  </si>
  <si>
    <t>White Wild Indigo</t>
  </si>
  <si>
    <t>Barbarea orthoceras</t>
  </si>
  <si>
    <t>Ledeb.</t>
  </si>
  <si>
    <t>American Yellow-Rocket</t>
  </si>
  <si>
    <t>Barbarea vulgaris</t>
  </si>
  <si>
    <t>Ait. f.</t>
  </si>
  <si>
    <t>Garden Yellow-Rocket</t>
  </si>
  <si>
    <t>Bartonia virginica</t>
  </si>
  <si>
    <t>Yellow Screwstem</t>
  </si>
  <si>
    <t>Bassia scoparia</t>
  </si>
  <si>
    <t>(L.) A.J. Scott</t>
  </si>
  <si>
    <t>Mexican-Fireweed</t>
  </si>
  <si>
    <t>Beckmannia syzigachne</t>
  </si>
  <si>
    <t>(Steud.) Fern.</t>
  </si>
  <si>
    <t>American Slough Grass</t>
  </si>
  <si>
    <t>Berberis thunbergii</t>
  </si>
  <si>
    <t>Japanese Barberry</t>
  </si>
  <si>
    <t>Berberis vulgaris</t>
  </si>
  <si>
    <t>European Barberry</t>
  </si>
  <si>
    <t>Berula erecta</t>
  </si>
  <si>
    <t>(Huds.) Coville</t>
  </si>
  <si>
    <t>Cut-Leaf-Water-Parsnip</t>
  </si>
  <si>
    <t>Betula alleghaniensis</t>
  </si>
  <si>
    <t>Britt.</t>
  </si>
  <si>
    <t>Yellow Birch</t>
  </si>
  <si>
    <t>Betula nigra</t>
  </si>
  <si>
    <t>River Birch</t>
  </si>
  <si>
    <t>Betula papyrifera</t>
  </si>
  <si>
    <t>Paper Birch</t>
  </si>
  <si>
    <t>Betula pumila</t>
  </si>
  <si>
    <t>Bog Birch</t>
  </si>
  <si>
    <t>Betula X purpusii</t>
  </si>
  <si>
    <t>Schneid.</t>
  </si>
  <si>
    <t>Betula X sandbergii</t>
  </si>
  <si>
    <t>(Michx.) Britt.</t>
  </si>
  <si>
    <t>Bidens beckii</t>
  </si>
  <si>
    <t>Torr. ex Spreng.</t>
  </si>
  <si>
    <t>Beck's Water-Marigold</t>
  </si>
  <si>
    <t>Bidens cernua</t>
  </si>
  <si>
    <t>Nodding Burr-Marigold</t>
  </si>
  <si>
    <t>Bidens discoidea</t>
  </si>
  <si>
    <t>(Torr. &amp; Gray) Britt.</t>
  </si>
  <si>
    <t>Small Beggarticks</t>
  </si>
  <si>
    <t>Bidens frondosa</t>
  </si>
  <si>
    <t>Devil's-Pitchfork</t>
  </si>
  <si>
    <t>Bidens trichosperma</t>
  </si>
  <si>
    <t>Crowned Beggarticks</t>
  </si>
  <si>
    <t>Bidens tripartita</t>
  </si>
  <si>
    <t>Three-Lobe Beggarticks</t>
  </si>
  <si>
    <t>Bidens vulgata</t>
  </si>
  <si>
    <t>Greene</t>
  </si>
  <si>
    <t>Tall Beggarticks</t>
  </si>
  <si>
    <t>(Pursh) Benth.</t>
  </si>
  <si>
    <t>Hairy Pagoda-Plant</t>
  </si>
  <si>
    <t>Boechera grahamii</t>
  </si>
  <si>
    <t>(Lehm.) Windham &amp; Al-Shehbaz</t>
  </si>
  <si>
    <t>Boechera stricta</t>
  </si>
  <si>
    <t>(Graham) Al-Shehbaz</t>
  </si>
  <si>
    <t>Canadian Rockcress</t>
  </si>
  <si>
    <t>Boehmeria cylindrica</t>
  </si>
  <si>
    <t>(L.) Sw.</t>
  </si>
  <si>
    <t>Small-Spike False Nettle</t>
  </si>
  <si>
    <t>(L.) L'Hér.</t>
  </si>
  <si>
    <t>White Doll's Daisy</t>
  </si>
  <si>
    <t>(Gmel.) Angstr.</t>
  </si>
  <si>
    <t>Lance-Leaf Moonwort</t>
  </si>
  <si>
    <t>Botrychium lunaria</t>
  </si>
  <si>
    <t>Common Moonwort</t>
  </si>
  <si>
    <t>Botrychium matricariifolium</t>
  </si>
  <si>
    <t>(A. Braun ex Dowell) A. Braun ex Koch</t>
  </si>
  <si>
    <t>Daisy-Leaf Moonwort</t>
  </si>
  <si>
    <t>Botrychium simplex</t>
  </si>
  <si>
    <t>E. Hitchc.</t>
  </si>
  <si>
    <t>Least Moonwort</t>
  </si>
  <si>
    <t>Botrypus virginianus</t>
  </si>
  <si>
    <t>(L.) Holub</t>
  </si>
  <si>
    <t>Rattlesnake Fern</t>
  </si>
  <si>
    <t>Bouteloua dactyloides</t>
  </si>
  <si>
    <t>(Nutt.) J.T. Columbus</t>
  </si>
  <si>
    <t>Buffalo Grass</t>
  </si>
  <si>
    <t>Brasenia schreberi</t>
  </si>
  <si>
    <t>J.F. Gmel.</t>
  </si>
  <si>
    <t>Watershield</t>
  </si>
  <si>
    <t>Bromus arvensis</t>
  </si>
  <si>
    <t>Field Brome</t>
  </si>
  <si>
    <t>Bromus ciliatus</t>
  </si>
  <si>
    <t>Fringed Brome</t>
  </si>
  <si>
    <t>Bromus inermis</t>
  </si>
  <si>
    <t>Leyss.</t>
  </si>
  <si>
    <t>Smooth Brome</t>
  </si>
  <si>
    <t>Bromus kalmii</t>
  </si>
  <si>
    <t>Kalm's Brome</t>
  </si>
  <si>
    <t>Bromus latiglumis</t>
  </si>
  <si>
    <t>(Scribn. ex Shear) A.S. Hitchc.</t>
  </si>
  <si>
    <t>Early-Leaf Brome</t>
  </si>
  <si>
    <t>Bromus pubescens</t>
  </si>
  <si>
    <t>Muhl. ex Willd.</t>
  </si>
  <si>
    <t>Hairy Woodland Brome</t>
  </si>
  <si>
    <t>Bulbostylis capillaris</t>
  </si>
  <si>
    <t>(L.) Kunth ex C.B. Clarke</t>
  </si>
  <si>
    <t>Dense-Tuft Hair Sedge</t>
  </si>
  <si>
    <t>Butomus umbellatus</t>
  </si>
  <si>
    <t>Flowering-Rush</t>
  </si>
  <si>
    <t>Calamagrostis canadensis</t>
  </si>
  <si>
    <t>(Michx.) Beauv.</t>
  </si>
  <si>
    <t>Bluejoint</t>
  </si>
  <si>
    <t>Calamagrostis stricta</t>
  </si>
  <si>
    <t>(Timm) Koel.</t>
  </si>
  <si>
    <t>Slim-Stem Reed Grass</t>
  </si>
  <si>
    <t>Calla palustris</t>
  </si>
  <si>
    <t>Water-Dragon</t>
  </si>
  <si>
    <t>Autumn Water-Starwort</t>
  </si>
  <si>
    <t>Callitriche heterophylla</t>
  </si>
  <si>
    <t>Greater Water-Starwort</t>
  </si>
  <si>
    <t>Vernal Water-Starwort</t>
  </si>
  <si>
    <t>Tuberous Grass-Pink</t>
  </si>
  <si>
    <t>Caltha natans</t>
  </si>
  <si>
    <t>Pallas ex Georgi</t>
  </si>
  <si>
    <t>Floating Marsh-Marigold</t>
  </si>
  <si>
    <t>Yellow Marsh-Marigold</t>
  </si>
  <si>
    <t>Calypso bulbosa</t>
  </si>
  <si>
    <t>(L.) Oakes</t>
  </si>
  <si>
    <t>Fairy-Slipper Orchid</t>
  </si>
  <si>
    <t>Calystegia sepium</t>
  </si>
  <si>
    <t>(L.) R. Br.</t>
  </si>
  <si>
    <t>Hedge False Bindweed</t>
  </si>
  <si>
    <t>Andrz. ex DC.</t>
  </si>
  <si>
    <t>Little-Pod False Flax</t>
  </si>
  <si>
    <t>Camelina sativa</t>
  </si>
  <si>
    <t>(L.) Crantz</t>
  </si>
  <si>
    <t>Gold-of-Pleasure</t>
  </si>
  <si>
    <t>Campanula aparinoides</t>
  </si>
  <si>
    <t>Marsh Bellflower</t>
  </si>
  <si>
    <t>Campanula rotundifolia</t>
  </si>
  <si>
    <t>Bluebell-of-Scotland</t>
  </si>
  <si>
    <t>Campanulastrum americanum</t>
  </si>
  <si>
    <t>(L.) Small</t>
  </si>
  <si>
    <t>American-Bellflower</t>
  </si>
  <si>
    <t>Cannabis sativa</t>
  </si>
  <si>
    <t>Hemp</t>
  </si>
  <si>
    <t>Capsella bursa-pastoris</t>
  </si>
  <si>
    <t>(L.) Medik.</t>
  </si>
  <si>
    <t>Shepherd's-Purse</t>
  </si>
  <si>
    <t>(Schreb. ex Muhl.) B.S.P.</t>
  </si>
  <si>
    <t>Bulbous Bittercress</t>
  </si>
  <si>
    <t>Cardamine concatenata</t>
  </si>
  <si>
    <t>(Michx.) Sw.</t>
  </si>
  <si>
    <t>Cut-Leaf Toothwort</t>
  </si>
  <si>
    <t>Sand Bittercress</t>
  </si>
  <si>
    <t>Cardamine pensylvanica</t>
  </si>
  <si>
    <t>Quaker Bittercress</t>
  </si>
  <si>
    <t>Carduus nutans</t>
  </si>
  <si>
    <t>Nodding Plumeless-Thistle</t>
  </si>
  <si>
    <t>Carex alopecoidea</t>
  </si>
  <si>
    <t>Tuckerman</t>
  </si>
  <si>
    <t>Fox-Tail Sedge</t>
  </si>
  <si>
    <t>Carex annectens</t>
  </si>
  <si>
    <t>(Bickn.) Bickn.</t>
  </si>
  <si>
    <t>Yellow-Fruit Sedge</t>
  </si>
  <si>
    <t>Wahlenb.</t>
  </si>
  <si>
    <t>Leafy Tussock Sedge</t>
  </si>
  <si>
    <t>Carex arcta</t>
  </si>
  <si>
    <t>Boott</t>
  </si>
  <si>
    <t>Northern Cluster Sedge</t>
  </si>
  <si>
    <t>Carex atherodes</t>
  </si>
  <si>
    <t>Spreng.</t>
  </si>
  <si>
    <t>Wheat Sedge</t>
  </si>
  <si>
    <t>Carex aurea</t>
  </si>
  <si>
    <t>Nutt.</t>
  </si>
  <si>
    <t>Golden-Fruit Sedge</t>
  </si>
  <si>
    <t>Carex bebbii</t>
  </si>
  <si>
    <t>Olney ex Fern.</t>
  </si>
  <si>
    <t>Bebb's Sedge</t>
  </si>
  <si>
    <t>Bicknell's Sedge</t>
  </si>
  <si>
    <t>Carex blanda</t>
  </si>
  <si>
    <t>Dewey</t>
  </si>
  <si>
    <t>Eastern Woodland Sedge</t>
  </si>
  <si>
    <t>Carex brevior</t>
  </si>
  <si>
    <t>(Dewey) Mackenzie</t>
  </si>
  <si>
    <t>Short-Beak Sedge</t>
  </si>
  <si>
    <t>Schkuhr ex Willd.</t>
  </si>
  <si>
    <t>Brome-Like Sedge</t>
  </si>
  <si>
    <t>(Pers.) Poir.</t>
  </si>
  <si>
    <t>Brownish Sedge</t>
  </si>
  <si>
    <t>Carex bushii</t>
  </si>
  <si>
    <t>Mackenzie</t>
  </si>
  <si>
    <t>Bush's Sedge</t>
  </si>
  <si>
    <t>Carex buxbaumii</t>
  </si>
  <si>
    <t>Brown Bog Sedge</t>
  </si>
  <si>
    <t>Carex canescens</t>
  </si>
  <si>
    <t>Hoary Sedge</t>
  </si>
  <si>
    <t>Carex capillaris</t>
  </si>
  <si>
    <t>Hair-Like Sedge</t>
  </si>
  <si>
    <t>Carex castanea</t>
  </si>
  <si>
    <t>Chestnut-Color Sedge</t>
  </si>
  <si>
    <t>Carex cephaloidea</t>
  </si>
  <si>
    <t>(Dewey) Dewey</t>
  </si>
  <si>
    <t>Thin-Leaf Sedge</t>
  </si>
  <si>
    <t>Oval-Leaf Sedge</t>
  </si>
  <si>
    <t>Carex chordorrhiza</t>
  </si>
  <si>
    <t>Ehrh. ex L. f.</t>
  </si>
  <si>
    <t>Rope-Root Sedge</t>
  </si>
  <si>
    <t>Carex comosa</t>
  </si>
  <si>
    <t>Bearded Sedge</t>
  </si>
  <si>
    <t>R. Br.</t>
  </si>
  <si>
    <t>Carex conoidea</t>
  </si>
  <si>
    <t>Open-Field Sedge</t>
  </si>
  <si>
    <t>Carex crawei</t>
  </si>
  <si>
    <t>Crawe's Sedge</t>
  </si>
  <si>
    <t>Carex crawfordii</t>
  </si>
  <si>
    <t>Fern.</t>
  </si>
  <si>
    <t>Crawford's Sedge</t>
  </si>
  <si>
    <t>Fringed Sedge</t>
  </si>
  <si>
    <t>Carex cristatella</t>
  </si>
  <si>
    <t>Crested Sedge</t>
  </si>
  <si>
    <t>Carex crus-corvi</t>
  </si>
  <si>
    <t>Shuttlw. ex Kunze</t>
  </si>
  <si>
    <t>Raven-Foot Sedge</t>
  </si>
  <si>
    <t>Carex cryptolepis</t>
  </si>
  <si>
    <t>Northeastern Sedge</t>
  </si>
  <si>
    <t>(Bailey) Fern.</t>
  </si>
  <si>
    <t>Schwein. &amp; Torr.</t>
  </si>
  <si>
    <t>Davis' Sedge</t>
  </si>
  <si>
    <t>White-Edge Sedge</t>
  </si>
  <si>
    <t>Schwein.</t>
  </si>
  <si>
    <t>Dewey's Sedge</t>
  </si>
  <si>
    <t>Carex diandra</t>
  </si>
  <si>
    <t>Schrank</t>
  </si>
  <si>
    <t>Lesser Tussock Sedge</t>
  </si>
  <si>
    <t>Carex disperma</t>
  </si>
  <si>
    <t>Soft-Leaf Sedge</t>
  </si>
  <si>
    <t>Carex eburnea</t>
  </si>
  <si>
    <t>Bristle-Leaf Sedge</t>
  </si>
  <si>
    <t>Murr.</t>
  </si>
  <si>
    <t>Star Sedge</t>
  </si>
  <si>
    <t>Carex emoryi</t>
  </si>
  <si>
    <t>Emory's Sedge</t>
  </si>
  <si>
    <t>Carex exilis</t>
  </si>
  <si>
    <t>Coastal Sedge</t>
  </si>
  <si>
    <t>Carex festucacea</t>
  </si>
  <si>
    <t>Fescue Sedge</t>
  </si>
  <si>
    <t>Carex flava</t>
  </si>
  <si>
    <t>Yellow-Green Sedge</t>
  </si>
  <si>
    <t>Carex formosa</t>
  </si>
  <si>
    <t>Handsome Sedge</t>
  </si>
  <si>
    <t>Carex garberi</t>
  </si>
  <si>
    <t>Elk Sedge</t>
  </si>
  <si>
    <t>Carex gracillima</t>
  </si>
  <si>
    <t>Graceful Sedge</t>
  </si>
  <si>
    <t>Carex granularis</t>
  </si>
  <si>
    <t>Limestone-Meadow Sedge</t>
  </si>
  <si>
    <t>Bailey</t>
  </si>
  <si>
    <t>Heavy Sedge</t>
  </si>
  <si>
    <t>Carex grayi</t>
  </si>
  <si>
    <t>Carey</t>
  </si>
  <si>
    <t>Gray's Sedge</t>
  </si>
  <si>
    <t>Carex grisea</t>
  </si>
  <si>
    <t>Inflated Narrow-Leaf Sedge</t>
  </si>
  <si>
    <t>Carex gynandra</t>
  </si>
  <si>
    <t>Nodding Sedge</t>
  </si>
  <si>
    <t>Carex gynocrates</t>
  </si>
  <si>
    <t>Wormsk. ex Drej.</t>
  </si>
  <si>
    <t>Northern Bog Sedge</t>
  </si>
  <si>
    <t>Cloud Sedge</t>
  </si>
  <si>
    <t>Carex hystericina</t>
  </si>
  <si>
    <t>Porcupine Sedge</t>
  </si>
  <si>
    <t>Carex interior</t>
  </si>
  <si>
    <t>Inland Sedge</t>
  </si>
  <si>
    <t>Carex intumescens</t>
  </si>
  <si>
    <t>Rudge</t>
  </si>
  <si>
    <t>Greater Bladder Sedge</t>
  </si>
  <si>
    <t>Carex lacustris</t>
  </si>
  <si>
    <t>Lakebank Sedge</t>
  </si>
  <si>
    <t>Carex laeviconica</t>
  </si>
  <si>
    <t>Smooth-Cone Sedge</t>
  </si>
  <si>
    <t>Carex laevivaginata</t>
  </si>
  <si>
    <t>(Kükenth.) Mackenzie</t>
  </si>
  <si>
    <t>Smooth-Sheath Sedge</t>
  </si>
  <si>
    <t>Ehrh.</t>
  </si>
  <si>
    <t>Woolly-Fruit Sedge</t>
  </si>
  <si>
    <t>Lakeshore Sedge</t>
  </si>
  <si>
    <t>Bristly-Stalk Sedge</t>
  </si>
  <si>
    <t>Carex leptonervia</t>
  </si>
  <si>
    <t>(Fern.) Fern.</t>
  </si>
  <si>
    <t>Nerveless Woodland Sedge</t>
  </si>
  <si>
    <t>Carex limosa</t>
  </si>
  <si>
    <t>Mud Sedge</t>
  </si>
  <si>
    <t>(Wahlenb.) Willd.</t>
  </si>
  <si>
    <t>Livid Sedge</t>
  </si>
  <si>
    <t>Carex lupulina</t>
  </si>
  <si>
    <t>Hop Sedge</t>
  </si>
  <si>
    <t>Carex lurida</t>
  </si>
  <si>
    <t>Sallow Sedge</t>
  </si>
  <si>
    <t>Carex magellanica</t>
  </si>
  <si>
    <t>Boreal-Bog Sedge</t>
  </si>
  <si>
    <t>Carex meadii</t>
  </si>
  <si>
    <t>Mead's Sedge</t>
  </si>
  <si>
    <t>Carex media</t>
  </si>
  <si>
    <t>Montana Sedge</t>
  </si>
  <si>
    <t>Carex michauxiana</t>
  </si>
  <si>
    <t>Boeckl.</t>
  </si>
  <si>
    <t>Michaux's Sedge</t>
  </si>
  <si>
    <t>Mackenzie ex Bright</t>
  </si>
  <si>
    <t>Troublesome Sedge</t>
  </si>
  <si>
    <t>Carex muskingumensis</t>
  </si>
  <si>
    <t>Muskingum Sedge</t>
  </si>
  <si>
    <t>Carex normalis</t>
  </si>
  <si>
    <t>Greater Straw Sedge</t>
  </si>
  <si>
    <t>Carex novae-angliae</t>
  </si>
  <si>
    <t>New England Sedge</t>
  </si>
  <si>
    <t>Carex oligosperma</t>
  </si>
  <si>
    <t>Few-Seed Sedge</t>
  </si>
  <si>
    <t>Carex pallescens</t>
  </si>
  <si>
    <t>Pale Sedge</t>
  </si>
  <si>
    <t>Carex pauciflora</t>
  </si>
  <si>
    <t>Lightf.</t>
  </si>
  <si>
    <t>Few-Flower Sedge</t>
  </si>
  <si>
    <t>Carex pedunculata</t>
  </si>
  <si>
    <t>Long-Stalk Sedge</t>
  </si>
  <si>
    <t>Carex pellita</t>
  </si>
  <si>
    <t>Woolly Sedge</t>
  </si>
  <si>
    <t>Carex praegracilis</t>
  </si>
  <si>
    <t>W. Boott</t>
  </si>
  <si>
    <t>Clustered Field Sedge</t>
  </si>
  <si>
    <t>Carex prairea</t>
  </si>
  <si>
    <t>Dewey ex Wood</t>
  </si>
  <si>
    <t>Prairie Sedge</t>
  </si>
  <si>
    <t>Carex projecta</t>
  </si>
  <si>
    <t>Necklace Sedge</t>
  </si>
  <si>
    <t>Carex pseudocyperus</t>
  </si>
  <si>
    <t>Cypress-Like Sedge</t>
  </si>
  <si>
    <t>Carex retrorsa</t>
  </si>
  <si>
    <t>Retrorse Sedge</t>
  </si>
  <si>
    <t>Carex rostrata</t>
  </si>
  <si>
    <t>Stokes</t>
  </si>
  <si>
    <t>Swollen Beaked Sedge</t>
  </si>
  <si>
    <t>Carex sartwellii</t>
  </si>
  <si>
    <t>Sartwell's Sedge</t>
  </si>
  <si>
    <t>Carex scoparia</t>
  </si>
  <si>
    <t>Pointed Broom Sedge</t>
  </si>
  <si>
    <t>Carex sparganioides</t>
  </si>
  <si>
    <t>Burr-Reed Sedge</t>
  </si>
  <si>
    <t>Huds.</t>
  </si>
  <si>
    <t>Carex sprengelii</t>
  </si>
  <si>
    <t>Dewey ex Spreng.</t>
  </si>
  <si>
    <t>Long-Beak Sedge</t>
  </si>
  <si>
    <t>Carex sterilis</t>
  </si>
  <si>
    <t>Dioecious Sedge</t>
  </si>
  <si>
    <t>Stalk-Grain Sedge</t>
  </si>
  <si>
    <t>Carex stricta</t>
  </si>
  <si>
    <t>Uptight Sedge</t>
  </si>
  <si>
    <t>Carex sychnocephala</t>
  </si>
  <si>
    <t>Many-Head Sedge</t>
  </si>
  <si>
    <t>Carex tenera</t>
  </si>
  <si>
    <t>Quill Sedge</t>
  </si>
  <si>
    <t>Carex tenuiflora</t>
  </si>
  <si>
    <t>Sparse-Flower Sedge</t>
  </si>
  <si>
    <t>Carex tetanica</t>
  </si>
  <si>
    <t>Schkuhr</t>
  </si>
  <si>
    <t>Rigid Sedge</t>
  </si>
  <si>
    <t>Carex torreyi</t>
  </si>
  <si>
    <t>Torrey's Sedge</t>
  </si>
  <si>
    <t>Blunt Broom Sedge</t>
  </si>
  <si>
    <t>Carex trichocarpa</t>
  </si>
  <si>
    <t>Hairy-Fruit Sedge</t>
  </si>
  <si>
    <t>Three-Seed Sedge</t>
  </si>
  <si>
    <t>Carex tuckermanii</t>
  </si>
  <si>
    <t>Tuckerman's Sedge</t>
  </si>
  <si>
    <t>Carex typhina</t>
  </si>
  <si>
    <t>Cat-Tail Sedge</t>
  </si>
  <si>
    <t>Carex utriculata</t>
  </si>
  <si>
    <t>Northwest Territory Sedge</t>
  </si>
  <si>
    <t>Carex vaginata</t>
  </si>
  <si>
    <t>Tausch</t>
  </si>
  <si>
    <t>Sheathed Sedge</t>
  </si>
  <si>
    <t>Carex vesicaria</t>
  </si>
  <si>
    <t>Lesser Bladder Sedge</t>
  </si>
  <si>
    <t>Little Green Sedge</t>
  </si>
  <si>
    <t>Carex vulpinoidea</t>
  </si>
  <si>
    <t>Common Fox Sedge</t>
  </si>
  <si>
    <t>Carex woodii</t>
  </si>
  <si>
    <t>Pretty Sedge</t>
  </si>
  <si>
    <t>American Hornbeam</t>
  </si>
  <si>
    <t>Carum carvi</t>
  </si>
  <si>
    <t>Caraway</t>
  </si>
  <si>
    <t>Carya cordiformis</t>
  </si>
  <si>
    <t>(Wangenh.) K. Koch</t>
  </si>
  <si>
    <t>Bitter-Nut Hickory</t>
  </si>
  <si>
    <t>(P. Mill.) K. Koch</t>
  </si>
  <si>
    <t>Shag-Bark Hickory</t>
  </si>
  <si>
    <t>Castilleja coccinea</t>
  </si>
  <si>
    <t>(L.) Spreng.</t>
  </si>
  <si>
    <t>Scarlet Indian-Paintbrush</t>
  </si>
  <si>
    <t>(L.) Beauv.</t>
  </si>
  <si>
    <t>Warder ex Engelm.</t>
  </si>
  <si>
    <t>Northern Catalpa</t>
  </si>
  <si>
    <t>Celastrus scandens</t>
  </si>
  <si>
    <t>American Bittersweet</t>
  </si>
  <si>
    <t>Celtis occidentalis</t>
  </si>
  <si>
    <t>Common Hackberry</t>
  </si>
  <si>
    <t>Centaurea cyanus</t>
  </si>
  <si>
    <t>Garden Cornflower</t>
  </si>
  <si>
    <t>Centaurium pulchellum</t>
  </si>
  <si>
    <t>(Sw.) Druce</t>
  </si>
  <si>
    <t>Branched Centaury</t>
  </si>
  <si>
    <t>Cephalanthus occidentalis</t>
  </si>
  <si>
    <t>Common Buttonbush</t>
  </si>
  <si>
    <t>Cerastium arvense</t>
  </si>
  <si>
    <t>Field Mouse-Ear Chickweed</t>
  </si>
  <si>
    <t>Cerastium brachypodum</t>
  </si>
  <si>
    <t>(Engelm. ex Gray) B.L. Robins.</t>
  </si>
  <si>
    <t>Short-Stalk Mouse-Ear Chickweed</t>
  </si>
  <si>
    <t>Cerastium fontanum</t>
  </si>
  <si>
    <t>Baumg.</t>
  </si>
  <si>
    <t>Common Mouse-Ear Chickweed</t>
  </si>
  <si>
    <t>Cerastium nutans</t>
  </si>
  <si>
    <t>Nodding Mouse-Ear Chickweed</t>
  </si>
  <si>
    <t>Ceratophyllum demersum</t>
  </si>
  <si>
    <t>Coon's-Tail</t>
  </si>
  <si>
    <t>Spineless Hornwort</t>
  </si>
  <si>
    <t>Chamaecrista fasciculata</t>
  </si>
  <si>
    <t>(Michx.) Greene</t>
  </si>
  <si>
    <t>Sleepingplant</t>
  </si>
  <si>
    <t>Leatherleaf</t>
  </si>
  <si>
    <t>Chamaesyce maculata</t>
  </si>
  <si>
    <t>Spotted Sandmat</t>
  </si>
  <si>
    <t>Chamaesyce nutans</t>
  </si>
  <si>
    <t>(Lag.) Small</t>
  </si>
  <si>
    <t>Eyebane</t>
  </si>
  <si>
    <t>Chamerion angustifolium</t>
  </si>
  <si>
    <t>Narrow-Leaf Fireweed</t>
  </si>
  <si>
    <t>Chelone glabra</t>
  </si>
  <si>
    <t>White Turtlehead</t>
  </si>
  <si>
    <t>Chenopodium album</t>
  </si>
  <si>
    <t>Lamb's-Quarters</t>
  </si>
  <si>
    <t>Chenopodium glaucum</t>
  </si>
  <si>
    <t>Oak-Leaf Goosefoot</t>
  </si>
  <si>
    <t>Chenopodium rubrum</t>
  </si>
  <si>
    <t>Red Goosefoot</t>
  </si>
  <si>
    <t>Chrysosplenium americanum</t>
  </si>
  <si>
    <t>Schwein. ex Hook.</t>
  </si>
  <si>
    <t>American Golden-Saxifrage</t>
  </si>
  <si>
    <t>Cichorium intybus</t>
  </si>
  <si>
    <t>Chicory</t>
  </si>
  <si>
    <t>Cicuta bulbifera</t>
  </si>
  <si>
    <t>Bulblet-Bearing Water-Hemlock</t>
  </si>
  <si>
    <t>Cicuta maculata</t>
  </si>
  <si>
    <t>Spotted Water-Hemlock</t>
  </si>
  <si>
    <t>Cinna arundinacea</t>
  </si>
  <si>
    <t>Sweet Wood-Reed</t>
  </si>
  <si>
    <t>Cinna latifolia</t>
  </si>
  <si>
    <t>(Trev. ex Goepp.) Griseb.</t>
  </si>
  <si>
    <t>Slender Wood-Reed</t>
  </si>
  <si>
    <t>Circaea alpina</t>
  </si>
  <si>
    <t>Small Enchanter's-Nightshade</t>
  </si>
  <si>
    <t>Circaea canadensis</t>
  </si>
  <si>
    <t>Broad-Leaf Enchanter's-Nightshade</t>
  </si>
  <si>
    <t>Cirsium arvense</t>
  </si>
  <si>
    <t>Canadian Thistle</t>
  </si>
  <si>
    <t>Cirsium discolor</t>
  </si>
  <si>
    <t>(Muhl. ex Willd.) Spreng.</t>
  </si>
  <si>
    <t>Field Thistle</t>
  </si>
  <si>
    <t>Cirsium flodmanii</t>
  </si>
  <si>
    <t>(Rydb.) Arthur</t>
  </si>
  <si>
    <t>Flodman's Thistle</t>
  </si>
  <si>
    <t>Cirsium muticum</t>
  </si>
  <si>
    <t>Swamp Thistle</t>
  </si>
  <si>
    <t>Cirsium undulatum</t>
  </si>
  <si>
    <t>(Nutt.) Spreng.</t>
  </si>
  <si>
    <t>Wavy-Leaf Thistle</t>
  </si>
  <si>
    <t>Cirsium vulgare</t>
  </si>
  <si>
    <t>(Savi) Ten.</t>
  </si>
  <si>
    <t>Bull Thistle</t>
  </si>
  <si>
    <t>Cladium mariscoides</t>
  </si>
  <si>
    <t>(Muhl.) Torr.</t>
  </si>
  <si>
    <t>Smooth Saw-Grass</t>
  </si>
  <si>
    <t>Carolina Springbeauty</t>
  </si>
  <si>
    <t>Virginia Springbeauty</t>
  </si>
  <si>
    <t>Devil's-Darning-Needles</t>
  </si>
  <si>
    <t>Cleome serrulata</t>
  </si>
  <si>
    <t>Rocky Mountain Beeplant</t>
  </si>
  <si>
    <t>Clintonia borealis</t>
  </si>
  <si>
    <t>(Ait.) Raf.</t>
  </si>
  <si>
    <t>Yellow Bluebead-Lily</t>
  </si>
  <si>
    <t>Clitoria mariana</t>
  </si>
  <si>
    <t>Atlantic Pigeonwings</t>
  </si>
  <si>
    <t>(L.) Hartman</t>
  </si>
  <si>
    <t>Long-Bract Frog Orchid</t>
  </si>
  <si>
    <t>Collomia linearis</t>
  </si>
  <si>
    <t>Narrow-Leaf Mountain-Trumpet</t>
  </si>
  <si>
    <t>Comandra umbellata</t>
  </si>
  <si>
    <t>(L.) Nutt.</t>
  </si>
  <si>
    <t>Bastard-Toadflax</t>
  </si>
  <si>
    <t>Purple Marshlocks</t>
  </si>
  <si>
    <t>Commelina communis</t>
  </si>
  <si>
    <t>Asiatic Dayflower</t>
  </si>
  <si>
    <t>White-Mouth Dayflower</t>
  </si>
  <si>
    <t>Conium maculatum</t>
  </si>
  <si>
    <t>Poison-Hemlock</t>
  </si>
  <si>
    <t>(L.) Cronq.</t>
  </si>
  <si>
    <t>Canadian Horseweed</t>
  </si>
  <si>
    <t>Coptis trifolia</t>
  </si>
  <si>
    <t>(L.) Salisb.</t>
  </si>
  <si>
    <t>Three-Leaf Goldthread</t>
  </si>
  <si>
    <t>Corallorhiza maculata</t>
  </si>
  <si>
    <t>Summer Coralroot</t>
  </si>
  <si>
    <t>Lindl.</t>
  </si>
  <si>
    <t>Hooded Coralroot</t>
  </si>
  <si>
    <t>Corallorhiza trifida</t>
  </si>
  <si>
    <t>Chatelain</t>
  </si>
  <si>
    <t>Yellow Coralroot</t>
  </si>
  <si>
    <t>Coreopsis lanceolata</t>
  </si>
  <si>
    <t>Lance-Leaf Tickseed</t>
  </si>
  <si>
    <t>Golden Tickseed</t>
  </si>
  <si>
    <t>Corispermum americanum</t>
  </si>
  <si>
    <t>(Nutt.) Nutt.</t>
  </si>
  <si>
    <t>American Bugseed</t>
  </si>
  <si>
    <t>Cornus alba</t>
  </si>
  <si>
    <t>Red Osier</t>
  </si>
  <si>
    <t>Cornus alternifolia</t>
  </si>
  <si>
    <t>L. f.</t>
  </si>
  <si>
    <t>Alternate-Leaf Dogwood</t>
  </si>
  <si>
    <t>Cornus canadensis</t>
  </si>
  <si>
    <t>Canadian Bunchberry</t>
  </si>
  <si>
    <t>C.A. Mey.</t>
  </si>
  <si>
    <t>Cornus obliqua</t>
  </si>
  <si>
    <t>Pale Dogwood</t>
  </si>
  <si>
    <t>Cornus racemosa</t>
  </si>
  <si>
    <t>Gray Dogwood</t>
  </si>
  <si>
    <t>American Hazelnut</t>
  </si>
  <si>
    <t>Corylus cornuta</t>
  </si>
  <si>
    <t>Beaked Hazelnut</t>
  </si>
  <si>
    <t>Cav.</t>
  </si>
  <si>
    <t>Crataegus douglasii</t>
  </si>
  <si>
    <t>Black Hawthorn</t>
  </si>
  <si>
    <t>Crataegus mollis</t>
  </si>
  <si>
    <t>Scheele</t>
  </si>
  <si>
    <t>Downy Hawthorn</t>
  </si>
  <si>
    <t>Jacq.</t>
  </si>
  <si>
    <t>(L.) Lam.</t>
  </si>
  <si>
    <t>Cryptogramma stelleri</t>
  </si>
  <si>
    <t>(Gmel.) Prantl</t>
  </si>
  <si>
    <t>Fragile Rockbrake</t>
  </si>
  <si>
    <t>Cryptotaenia canadensis</t>
  </si>
  <si>
    <t>(L.) DC.</t>
  </si>
  <si>
    <t>Canadian Honewort</t>
  </si>
  <si>
    <t>Cyclachaena xanthiifolia</t>
  </si>
  <si>
    <t>(Nutt.) Fresen.</t>
  </si>
  <si>
    <t>Carelessweed</t>
  </si>
  <si>
    <t>Cycloloma atriplicifolium</t>
  </si>
  <si>
    <t>(Spreng.) Coult.</t>
  </si>
  <si>
    <t>Winged-Pigweed</t>
  </si>
  <si>
    <t>Cynoglossum officinale</t>
  </si>
  <si>
    <t>Gypsy-Flower</t>
  </si>
  <si>
    <t>Cyperus bipartitus</t>
  </si>
  <si>
    <t>Shining Flat Sedge</t>
  </si>
  <si>
    <t>Cyperus diandrus</t>
  </si>
  <si>
    <t>Umbrella Flat Sedge</t>
  </si>
  <si>
    <t>Cyperus erythrorhizos</t>
  </si>
  <si>
    <t>Muhl.</t>
  </si>
  <si>
    <t>Red-Root Flat Sedge</t>
  </si>
  <si>
    <t>Chufa</t>
  </si>
  <si>
    <t>Cyperus lupulinus</t>
  </si>
  <si>
    <t>(Spreng.) Marcks</t>
  </si>
  <si>
    <t>Great Plains Flat Sedge</t>
  </si>
  <si>
    <t>Cyperus odoratus</t>
  </si>
  <si>
    <t>Rusty Flat Sedge</t>
  </si>
  <si>
    <t>Cyperus schweinitzii</t>
  </si>
  <si>
    <t>Sand Flat Sedge</t>
  </si>
  <si>
    <t>Cyperus squarrosus</t>
  </si>
  <si>
    <t>Awned Flat Sedge</t>
  </si>
  <si>
    <t>Cyperus strigosus</t>
  </si>
  <si>
    <t>Straw-Color Flat Sedge</t>
  </si>
  <si>
    <t>Cypripedium acaule</t>
  </si>
  <si>
    <t>Pink Lady's-Slipper</t>
  </si>
  <si>
    <t>Cypripedium arietinum</t>
  </si>
  <si>
    <t>Ram-Head Lady's-Slipper</t>
  </si>
  <si>
    <t>Cypripedium candidum</t>
  </si>
  <si>
    <t>Small White Lady's-Slipper</t>
  </si>
  <si>
    <t>Cypripedium parviflorum</t>
  </si>
  <si>
    <t>Salisb.</t>
  </si>
  <si>
    <t>Yellow Lady's-Slipper</t>
  </si>
  <si>
    <t>Cypripedium reginae</t>
  </si>
  <si>
    <t>Showy Lady's-Slipper</t>
  </si>
  <si>
    <t>Cypripedium X andrewsii</t>
  </si>
  <si>
    <t>A.M. Fuller</t>
  </si>
  <si>
    <t>Cystopteris bulbifera</t>
  </si>
  <si>
    <t>(L.) Bernh.</t>
  </si>
  <si>
    <t>Bulblet Bladder Fern</t>
  </si>
  <si>
    <t>Cystopteris fragilis</t>
  </si>
  <si>
    <t>Brittle Bladder Fern</t>
  </si>
  <si>
    <t>Cystopteris protrusa</t>
  </si>
  <si>
    <t>(Weatherby) Blasdell</t>
  </si>
  <si>
    <t>Lowland Bladder Fern</t>
  </si>
  <si>
    <t>Dactylis glomerata</t>
  </si>
  <si>
    <t>Orchard Grass</t>
  </si>
  <si>
    <t>Dalea leporina</t>
  </si>
  <si>
    <t>(Ait.) Bullock</t>
  </si>
  <si>
    <t>Fox-Tail Prairie-Clover</t>
  </si>
  <si>
    <t>Dasiphora fruticosa</t>
  </si>
  <si>
    <t>Golden-Hardhack</t>
  </si>
  <si>
    <t>Datura wrightii</t>
  </si>
  <si>
    <t>Regel</t>
  </si>
  <si>
    <t>Sacred Thorn-Apple</t>
  </si>
  <si>
    <t>Decodon verticillatus</t>
  </si>
  <si>
    <t>(L.) Ell.</t>
  </si>
  <si>
    <t>Swamp-Loosestrife</t>
  </si>
  <si>
    <t>Dendrolycopodium dendroideum</t>
  </si>
  <si>
    <t>(Michx.) Haines</t>
  </si>
  <si>
    <t>Prickley Tree-Club-Moss</t>
  </si>
  <si>
    <t>Dendrolycopodium obscurum</t>
  </si>
  <si>
    <t>(L.) Haines</t>
  </si>
  <si>
    <t>Princess-Pine</t>
  </si>
  <si>
    <t>Deparia acrostichoides</t>
  </si>
  <si>
    <t>(Sw.) M. Kato</t>
  </si>
  <si>
    <t>Silvery-Spleenwort</t>
  </si>
  <si>
    <t>Deschampsia caespitosa</t>
  </si>
  <si>
    <t>Tufted Hair Grass</t>
  </si>
  <si>
    <t>Desmanthus illinoensis</t>
  </si>
  <si>
    <t>(Michx.) MacM. ex B.L. Robins. &amp; Fern.</t>
  </si>
  <si>
    <t>Prairie Bundle-Flower</t>
  </si>
  <si>
    <t>Desmodium canadense</t>
  </si>
  <si>
    <t>Showy Tick-Trefoil</t>
  </si>
  <si>
    <t>Dianthus deltoides</t>
  </si>
  <si>
    <t>Maiden Pink</t>
  </si>
  <si>
    <t>Dichanthelium acuminatum</t>
  </si>
  <si>
    <t>(Sw.) Gould &amp; C.A. Clark</t>
  </si>
  <si>
    <t>Tapered Rosette Grass</t>
  </si>
  <si>
    <t>Dichanthelium boreale</t>
  </si>
  <si>
    <t>(Nash) Freckmann</t>
  </si>
  <si>
    <t>Northern Rosette Grass</t>
  </si>
  <si>
    <t>(L.) Gould</t>
  </si>
  <si>
    <t>Dichanthelium latifolium</t>
  </si>
  <si>
    <t>(L.) Harville</t>
  </si>
  <si>
    <t>Broad-Leaf Rosette Grass</t>
  </si>
  <si>
    <t>Dichanthelium leibergii</t>
  </si>
  <si>
    <t>(Vasey) Freckmann</t>
  </si>
  <si>
    <t>Leiberg's Rosette Grass</t>
  </si>
  <si>
    <t>Dichanthelium oligosanthes</t>
  </si>
  <si>
    <t>(J.A. Schultes) Gould</t>
  </si>
  <si>
    <t>Heller's Rosette Grass</t>
  </si>
  <si>
    <t>Dichanthelium ovale</t>
  </si>
  <si>
    <t>(Ell.) Gould &amp; C.A. Clark</t>
  </si>
  <si>
    <t>Egg-Leaf Rosette Grass</t>
  </si>
  <si>
    <t>Dichanthelium sabulorum</t>
  </si>
  <si>
    <t>(Lam.) Gould &amp; C.A. Clark</t>
  </si>
  <si>
    <t>Hemlock Rosette Grass</t>
  </si>
  <si>
    <t>(Nutt. ex DC.) Wood</t>
  </si>
  <si>
    <t>Water-Purslane</t>
  </si>
  <si>
    <t>(Schreb. ex Schweig.) Schreb. ex Muhl.</t>
  </si>
  <si>
    <t>Smooth Crab Grass</t>
  </si>
  <si>
    <t>Digitaria sanguinalis</t>
  </si>
  <si>
    <t>Hairy Crab Grass</t>
  </si>
  <si>
    <t>Dioscorea villosa</t>
  </si>
  <si>
    <t>Wild Yam</t>
  </si>
  <si>
    <t>Diphasiastrum complanatum</t>
  </si>
  <si>
    <t>Diplazium pycnocarpon</t>
  </si>
  <si>
    <t>(Spreng.) Broun</t>
  </si>
  <si>
    <t>Glade Fern</t>
  </si>
  <si>
    <t>Dipsacus fullonum</t>
  </si>
  <si>
    <t>Fuller's Teasel</t>
  </si>
  <si>
    <t>Dirca palustris</t>
  </si>
  <si>
    <t>Eastern Leatherwood</t>
  </si>
  <si>
    <t>(L.) Greene</t>
  </si>
  <si>
    <t>Coastal Salt Grass</t>
  </si>
  <si>
    <t>Dodecatheon meadia</t>
  </si>
  <si>
    <t>Pride-of-Ohio</t>
  </si>
  <si>
    <t>Doellingeria umbellata</t>
  </si>
  <si>
    <t>(P. Mill.) Nees</t>
  </si>
  <si>
    <t>Parasol White-Top</t>
  </si>
  <si>
    <t>Dracocephalum parviflorum</t>
  </si>
  <si>
    <t>American Dragonhead</t>
  </si>
  <si>
    <t>Drosera anglica</t>
  </si>
  <si>
    <t>English Sundew</t>
  </si>
  <si>
    <t>Drosera intermedia</t>
  </si>
  <si>
    <t>Hayne</t>
  </si>
  <si>
    <t>Spoon-Leaf Sundew</t>
  </si>
  <si>
    <t>Drosera linearis</t>
  </si>
  <si>
    <t>Goldie</t>
  </si>
  <si>
    <t>Slender-Leaf Sundew</t>
  </si>
  <si>
    <t>Drosera rotundifolia</t>
  </si>
  <si>
    <t>Round-Leaf Sundew</t>
  </si>
  <si>
    <t>Drymocallis arguta</t>
  </si>
  <si>
    <t>Dryopteris carthusiana</t>
  </si>
  <si>
    <t>(Vill.) H.P. Fuchs</t>
  </si>
  <si>
    <t>Spinulose Wood Fern</t>
  </si>
  <si>
    <t>Dryopteris cristata</t>
  </si>
  <si>
    <t>(L.) Gray</t>
  </si>
  <si>
    <t>Crested Wood Fern</t>
  </si>
  <si>
    <t>Dryopteris expansa</t>
  </si>
  <si>
    <t>(K. Presl) Fraser-Jenkins &amp; Jermy</t>
  </si>
  <si>
    <t>Spreading Wood Fern</t>
  </si>
  <si>
    <t>Dryopteris goldiana</t>
  </si>
  <si>
    <t>(Hook. ex Goldie) Gray</t>
  </si>
  <si>
    <t>Goldie's Wood Fern</t>
  </si>
  <si>
    <t>(Muhl. ex Willd.) Gray</t>
  </si>
  <si>
    <t>Evergreen Wood Fern</t>
  </si>
  <si>
    <t>Dryopteris marginalis</t>
  </si>
  <si>
    <t>Marginal Wood Fern</t>
  </si>
  <si>
    <t>Dryopteris X boottii</t>
  </si>
  <si>
    <t>(Tuckerman) Underwood (pro sp.)</t>
  </si>
  <si>
    <t>Dryopteris X triploidea</t>
  </si>
  <si>
    <t>Wherry</t>
  </si>
  <si>
    <t>Dryopteris X uliginosa</t>
  </si>
  <si>
    <t>(A. Braun ex Dowell) Druce</t>
  </si>
  <si>
    <t>Dulichium arundinaceum</t>
  </si>
  <si>
    <t>(L.) Britt.</t>
  </si>
  <si>
    <t>Three-Way Sedge</t>
  </si>
  <si>
    <t>(L.) Mosyakin &amp; Clemants</t>
  </si>
  <si>
    <t>Dysphania botrys</t>
  </si>
  <si>
    <t>Jerusalem-Oak</t>
  </si>
  <si>
    <t>Echinochloa crus-galli</t>
  </si>
  <si>
    <t>Large Barnyard Grass</t>
  </si>
  <si>
    <t>Echinochloa muricata</t>
  </si>
  <si>
    <t>(Beauv.) Fern.</t>
  </si>
  <si>
    <t>Rough Barnyard Grass</t>
  </si>
  <si>
    <t>Echinochloa walteri</t>
  </si>
  <si>
    <t>(Pursh) Heller</t>
  </si>
  <si>
    <t>Long-Awn Cock's-Spur Grass</t>
  </si>
  <si>
    <t>Echinocystis lobata</t>
  </si>
  <si>
    <t>(Michx.) Torr. &amp; Gray</t>
  </si>
  <si>
    <t>Wild Cucumber</t>
  </si>
  <si>
    <t>(L.) L.</t>
  </si>
  <si>
    <t>False Daisy</t>
  </si>
  <si>
    <t>Elaeagnus angustifolia</t>
  </si>
  <si>
    <t>Russian-Olive</t>
  </si>
  <si>
    <t>(Nutt.) Fisch. &amp; C.A. Mey.</t>
  </si>
  <si>
    <t>Small Waterwort</t>
  </si>
  <si>
    <t>Elatine rubella</t>
  </si>
  <si>
    <t>Rydb.</t>
  </si>
  <si>
    <t>Red-Stem Waterwort</t>
  </si>
  <si>
    <t>Eleocharis acicularis</t>
  </si>
  <si>
    <t>(L.) Roemer &amp; J.A. Schultes</t>
  </si>
  <si>
    <t>Needle Spike-Rush</t>
  </si>
  <si>
    <t>Sullivant</t>
  </si>
  <si>
    <t>Flat-Stem Spike-Rush</t>
  </si>
  <si>
    <t>Eleocharis elliptica</t>
  </si>
  <si>
    <t>Kunth</t>
  </si>
  <si>
    <t>Elliptic Spike-Rush</t>
  </si>
  <si>
    <t>Eleocharis engelmannii</t>
  </si>
  <si>
    <t>Steud.</t>
  </si>
  <si>
    <t>Engelmann's Spike-Rush</t>
  </si>
  <si>
    <t>Eleocharis intermedia</t>
  </si>
  <si>
    <t>J.A. Schultes</t>
  </si>
  <si>
    <t>Intermediate Spike-Rush</t>
  </si>
  <si>
    <t>Eleocharis nitida</t>
  </si>
  <si>
    <t>Quill Spike-Rush</t>
  </si>
  <si>
    <t>Eleocharis obtusa</t>
  </si>
  <si>
    <t>(Willd.) J.A. Schultes</t>
  </si>
  <si>
    <t>Blunt Spike-Rush</t>
  </si>
  <si>
    <t>Bright-Green Spike-Rush</t>
  </si>
  <si>
    <t>Eleocharis palustris</t>
  </si>
  <si>
    <t>Common Spike-Rush</t>
  </si>
  <si>
    <t>Eleocharis quinqueflora</t>
  </si>
  <si>
    <t>(F.X. Hartmann) Schwarz</t>
  </si>
  <si>
    <t>Few-Flower Spike-Rush</t>
  </si>
  <si>
    <t>Eleocharis robbinsii</t>
  </si>
  <si>
    <t>Oakes</t>
  </si>
  <si>
    <t>Robbins' Spike-Rush</t>
  </si>
  <si>
    <t>Eleocharis rostellata</t>
  </si>
  <si>
    <t>(Torr.) Torr.</t>
  </si>
  <si>
    <t>Beaked Spike-Rush</t>
  </si>
  <si>
    <t>Eleocharis wolfii</t>
  </si>
  <si>
    <t>(Gray) Gray ex Britt.</t>
  </si>
  <si>
    <t>Wolf's Spike-Rush</t>
  </si>
  <si>
    <t>Eleusine indica</t>
  </si>
  <si>
    <t>Indian Goose Grass</t>
  </si>
  <si>
    <t>Ellisia nyctelea</t>
  </si>
  <si>
    <t>Aunt Lucy</t>
  </si>
  <si>
    <t>Canadian Waterweed</t>
  </si>
  <si>
    <t>Elodea nuttallii</t>
  </si>
  <si>
    <t>(Planch.) St. John</t>
  </si>
  <si>
    <t>Western Waterweed</t>
  </si>
  <si>
    <t>Elymus canadensis</t>
  </si>
  <si>
    <t>Nodding Wild Rye</t>
  </si>
  <si>
    <t>Elymus curvatus</t>
  </si>
  <si>
    <t>Piper</t>
  </si>
  <si>
    <t>Awnless Wild Rye</t>
  </si>
  <si>
    <t>Elymus hystrix</t>
  </si>
  <si>
    <t>Eastern Bottle-Brush Grass</t>
  </si>
  <si>
    <t>Elymus repens</t>
  </si>
  <si>
    <t>Creeping Wild Rye</t>
  </si>
  <si>
    <t>Elymus riparius</t>
  </si>
  <si>
    <t>Wieg.</t>
  </si>
  <si>
    <t>River-Bank Wild Rye</t>
  </si>
  <si>
    <t>Elymus trachycaulus</t>
  </si>
  <si>
    <t>(Link) Gould ex Shinners</t>
  </si>
  <si>
    <t>Slender Wild Rye</t>
  </si>
  <si>
    <t>Hairy Wild Rye</t>
  </si>
  <si>
    <t>Virginia Wild Rye</t>
  </si>
  <si>
    <t>Elymus wiegandii</t>
  </si>
  <si>
    <t>Wiegand's Wild Rye</t>
  </si>
  <si>
    <t>Enemion biternatum</t>
  </si>
  <si>
    <t>Eastern False Rue-Anemone</t>
  </si>
  <si>
    <t>Epilobium ciliatum</t>
  </si>
  <si>
    <t>Fringed Willowherb</t>
  </si>
  <si>
    <t>Epilobium coloratum</t>
  </si>
  <si>
    <t>Biehler</t>
  </si>
  <si>
    <t>Purple-Leaf Willowherb</t>
  </si>
  <si>
    <t>Epilobium leptophyllum</t>
  </si>
  <si>
    <t>Bog Willowherb</t>
  </si>
  <si>
    <t>Epilobium palustre</t>
  </si>
  <si>
    <t>Marsh Willowherb</t>
  </si>
  <si>
    <t>Epilobium strictum</t>
  </si>
  <si>
    <t>Muhl. ex Spreng.</t>
  </si>
  <si>
    <t>Downy Willowherb</t>
  </si>
  <si>
    <t>Epipactis helleborine</t>
  </si>
  <si>
    <t>Helleborine</t>
  </si>
  <si>
    <t>Equisetum arvense</t>
  </si>
  <si>
    <t>Field Horsetail</t>
  </si>
  <si>
    <t>Equisetum fluviatile</t>
  </si>
  <si>
    <t>Water Horsetail</t>
  </si>
  <si>
    <t>Equisetum hyemale</t>
  </si>
  <si>
    <t>Tall Scouring-Rush</t>
  </si>
  <si>
    <t>Equisetum laevigatum</t>
  </si>
  <si>
    <t>A. Braun</t>
  </si>
  <si>
    <t>Smooth Scouring-Rush</t>
  </si>
  <si>
    <t>Equisetum palustre</t>
  </si>
  <si>
    <t>Marsh Horsetail</t>
  </si>
  <si>
    <t>Equisetum pratense</t>
  </si>
  <si>
    <t>Meadow Horsetail</t>
  </si>
  <si>
    <t>Equisetum scirpoides</t>
  </si>
  <si>
    <t>Dwarf Scouring-Rush</t>
  </si>
  <si>
    <t>Equisetum sylvaticum</t>
  </si>
  <si>
    <t>Woodland Horsetail</t>
  </si>
  <si>
    <t>Schleich. ex F. Weber &amp; D.M.H. Mohr</t>
  </si>
  <si>
    <t>Variegated Scouring-Rush</t>
  </si>
  <si>
    <t>Equisetum X ferrissii</t>
  </si>
  <si>
    <t>Clute (pro sp.)</t>
  </si>
  <si>
    <t>Equisetum X litorale</t>
  </si>
  <si>
    <t>Kühlewein ex Rupr. (pro sp.)</t>
  </si>
  <si>
    <t>Equisetum X mackaii</t>
  </si>
  <si>
    <t>(Newm.) Brichan</t>
  </si>
  <si>
    <t>Equisetum X nelsonii</t>
  </si>
  <si>
    <t>(A.A. Eat.) Schaffn. (pro sp.)</t>
  </si>
  <si>
    <t>Eragrostis cilianensis</t>
  </si>
  <si>
    <t>(All.) Vign. ex Janchen</t>
  </si>
  <si>
    <t>Stink Grass</t>
  </si>
  <si>
    <t>Eragrostis frankii</t>
  </si>
  <si>
    <t>C.A. Mey. ex Steud.</t>
  </si>
  <si>
    <t>Sandbar Love Grass</t>
  </si>
  <si>
    <t>(Lam.) B.S.P.</t>
  </si>
  <si>
    <t>Teal Love Grass</t>
  </si>
  <si>
    <t>(Michx.) Nees ex Jedw.</t>
  </si>
  <si>
    <t>Purple Love Grass</t>
  </si>
  <si>
    <t>Indian Love Grass</t>
  </si>
  <si>
    <t>Erechtites hieraciifolius</t>
  </si>
  <si>
    <t>(L.) Raf. ex DC.</t>
  </si>
  <si>
    <t>American Burnweed</t>
  </si>
  <si>
    <t>Erigeron acris</t>
  </si>
  <si>
    <t>Bitter Fleabane</t>
  </si>
  <si>
    <t>Erigeron annuus</t>
  </si>
  <si>
    <t>(L.) Pers.</t>
  </si>
  <si>
    <t>Eastern Daisy Fleabane</t>
  </si>
  <si>
    <t>Streamside Fleabane</t>
  </si>
  <si>
    <t>Erigeron philadelphicus</t>
  </si>
  <si>
    <t>Philadelphia Fleabane</t>
  </si>
  <si>
    <t>Robin's-Plantain</t>
  </si>
  <si>
    <t>Erigeron strigosus</t>
  </si>
  <si>
    <t>Prairie Fleabane</t>
  </si>
  <si>
    <t>Eriocaulon aquaticum</t>
  </si>
  <si>
    <t>(Hill) Druce</t>
  </si>
  <si>
    <t>Seven-Angle Pipewort</t>
  </si>
  <si>
    <t>Eriophorum angustifolium</t>
  </si>
  <si>
    <t>Honckeny</t>
  </si>
  <si>
    <t>Tall Cotton-Grass</t>
  </si>
  <si>
    <t>Eriophorum chamissonis</t>
  </si>
  <si>
    <t>Chamisso's Cotton-Grass</t>
  </si>
  <si>
    <t>Eriophorum gracile</t>
  </si>
  <si>
    <t>W.D.J. Koch</t>
  </si>
  <si>
    <t>Slender Cotton-Grass</t>
  </si>
  <si>
    <t>Eriophorum russeolum</t>
  </si>
  <si>
    <t>Fries ex Hartman</t>
  </si>
  <si>
    <t>Russet-Bristle Cotton-Grass</t>
  </si>
  <si>
    <t>Eriophorum tenellum</t>
  </si>
  <si>
    <t>Few-Nerve Cotton-Grass</t>
  </si>
  <si>
    <t>Eriophorum vaginatum</t>
  </si>
  <si>
    <t>Tussock Cotton-Grass</t>
  </si>
  <si>
    <t>Eriophorum virginicum</t>
  </si>
  <si>
    <t>Tawny Cotton-Grass</t>
  </si>
  <si>
    <t>Eriophorum viridicarinatum</t>
  </si>
  <si>
    <t>(Engelm.) Fern.</t>
  </si>
  <si>
    <t>Tassel Cotton-Grass</t>
  </si>
  <si>
    <t>Eryngium yuccifolium</t>
  </si>
  <si>
    <t>Button Eryngo</t>
  </si>
  <si>
    <t>Erysimum cheiranthoides</t>
  </si>
  <si>
    <t>Worm-Seed Wallflower</t>
  </si>
  <si>
    <t>Erythronium albidum</t>
  </si>
  <si>
    <t>Small White Fawn-Lily</t>
  </si>
  <si>
    <t>Euonymus atropurpureus</t>
  </si>
  <si>
    <t>Eastern Wahoo</t>
  </si>
  <si>
    <t>Common Boneset</t>
  </si>
  <si>
    <t>Eupatorium serotinum</t>
  </si>
  <si>
    <t>Late-Flowering Thoroughwort</t>
  </si>
  <si>
    <t>Euphorbia cyathophora</t>
  </si>
  <si>
    <t>Fire-on-the-Mountain</t>
  </si>
  <si>
    <t>Euphorbia marginata</t>
  </si>
  <si>
    <t>Snow-on-the-Mountain</t>
  </si>
  <si>
    <t>Euphorbia spathulata</t>
  </si>
  <si>
    <t>Warty Spurge</t>
  </si>
  <si>
    <t>Eurybia macrophylla</t>
  </si>
  <si>
    <t>(L.) Cass.</t>
  </si>
  <si>
    <t>Large-Leaf Wood-Aster</t>
  </si>
  <si>
    <t>Flat-Top Goldentop</t>
  </si>
  <si>
    <t>Euthamia gymnospermoides</t>
  </si>
  <si>
    <t>Texas Goldentop</t>
  </si>
  <si>
    <t>Eutrochium maculatum</t>
  </si>
  <si>
    <t>(L.) E. Lamont</t>
  </si>
  <si>
    <t>Spotted Trumpetweed</t>
  </si>
  <si>
    <t>Eutrochium purpureum</t>
  </si>
  <si>
    <t>Sweet-Scented Joe-Pye-Weed</t>
  </si>
  <si>
    <t>Fallopia convolvulus</t>
  </si>
  <si>
    <t>(L.) A. Löve</t>
  </si>
  <si>
    <t>Black-Bindweed</t>
  </si>
  <si>
    <t>Fallopia japonica</t>
  </si>
  <si>
    <t>(Houtt.) R. Decr.</t>
  </si>
  <si>
    <t>Japanese Black-Bindweed</t>
  </si>
  <si>
    <t>Fallopia scandens</t>
  </si>
  <si>
    <t>Climbing Black-Bindweed</t>
  </si>
  <si>
    <t>Festuca arundinacea</t>
  </si>
  <si>
    <t>Schreb.</t>
  </si>
  <si>
    <t>Festuca paradoxa</t>
  </si>
  <si>
    <t>Desv.</t>
  </si>
  <si>
    <t>Clustered Fescue</t>
  </si>
  <si>
    <t>Festuca pratensis</t>
  </si>
  <si>
    <t>Meadow Fescue</t>
  </si>
  <si>
    <t>Festuca rubra</t>
  </si>
  <si>
    <t>Red Fescue</t>
  </si>
  <si>
    <t>Festuca subverticillata</t>
  </si>
  <si>
    <t>(Pers.) Alexeev</t>
  </si>
  <si>
    <t>Nodding Fescue</t>
  </si>
  <si>
    <t>Festuca trachyphylla</t>
  </si>
  <si>
    <t>(Hack.) Krajina nom. illeg.</t>
  </si>
  <si>
    <t>Hard Fescue</t>
  </si>
  <si>
    <t>Fimbristylis autumnalis</t>
  </si>
  <si>
    <t>Slender Fimbry</t>
  </si>
  <si>
    <t>(Michx.) Vahl</t>
  </si>
  <si>
    <t>Hairy Fimbry</t>
  </si>
  <si>
    <t>False Mermaidweed</t>
  </si>
  <si>
    <t>Fragaria virginiana</t>
  </si>
  <si>
    <t>Duchesne</t>
  </si>
  <si>
    <t>Virginia Strawberry</t>
  </si>
  <si>
    <t>Frangula alnus</t>
  </si>
  <si>
    <t>P. Mill.</t>
  </si>
  <si>
    <t>Glossy False Buckthorn</t>
  </si>
  <si>
    <t>Fraxinus americana</t>
  </si>
  <si>
    <t>White Ash</t>
  </si>
  <si>
    <t>Black Ash</t>
  </si>
  <si>
    <t>Fraxinus pennsylvanica</t>
  </si>
  <si>
    <t>Green Ash</t>
  </si>
  <si>
    <t>Galinsoga parviflora</t>
  </si>
  <si>
    <t>Gallant-Soldier</t>
  </si>
  <si>
    <t>Galinsoga quadriradiata</t>
  </si>
  <si>
    <t>Ruiz &amp; Pavón</t>
  </si>
  <si>
    <t>Shaggy-Soldier</t>
  </si>
  <si>
    <t>Sticky-Willy</t>
  </si>
  <si>
    <t>Galium asprellum</t>
  </si>
  <si>
    <t>Rough Bedstraw</t>
  </si>
  <si>
    <t>Galium boreale</t>
  </si>
  <si>
    <t>Northern Bedstraw</t>
  </si>
  <si>
    <t>Galium brevipes</t>
  </si>
  <si>
    <t>Fern. &amp; Wieg.</t>
  </si>
  <si>
    <t>Limestone-Swamp Bedstraw</t>
  </si>
  <si>
    <t>Galium concinnum</t>
  </si>
  <si>
    <t>Torr. &amp; Gray</t>
  </si>
  <si>
    <t>Shining Bedstraw</t>
  </si>
  <si>
    <t>Galium labradoricum</t>
  </si>
  <si>
    <t>(Wieg.) Wieg.</t>
  </si>
  <si>
    <t>Northern Bog Bedstraw</t>
  </si>
  <si>
    <t>Bigelow</t>
  </si>
  <si>
    <t>Blunt-Leaf Bedstraw</t>
  </si>
  <si>
    <t>Galium tinctorium</t>
  </si>
  <si>
    <t>Stiff Marsh Bedstraw</t>
  </si>
  <si>
    <t>Three-Petal Bedstraw</t>
  </si>
  <si>
    <t>Galium triflorum</t>
  </si>
  <si>
    <t>Fragrant Bedstraw</t>
  </si>
  <si>
    <t>Gaultheria hispidula</t>
  </si>
  <si>
    <t>(L.) Muhl. ex Bigelow</t>
  </si>
  <si>
    <t>Creeping-Snowberry</t>
  </si>
  <si>
    <t>Gaultheria procumbens</t>
  </si>
  <si>
    <t>Eastern Teaberry</t>
  </si>
  <si>
    <t>Gaura biennis</t>
  </si>
  <si>
    <t>Biennial Beeblossom</t>
  </si>
  <si>
    <t>Black Huckleberry</t>
  </si>
  <si>
    <t>Gentiana alba</t>
  </si>
  <si>
    <t>Muhl. ex Nutt.</t>
  </si>
  <si>
    <t>Yellow Gentian</t>
  </si>
  <si>
    <t>Griseb.</t>
  </si>
  <si>
    <t>Closed Bottle Gentian</t>
  </si>
  <si>
    <t>Gentiana rubricaulis</t>
  </si>
  <si>
    <t>Closed Gentian</t>
  </si>
  <si>
    <t>Agueweed</t>
  </si>
  <si>
    <t>Gentianopsis crinita</t>
  </si>
  <si>
    <t>(Froel.) Ma</t>
  </si>
  <si>
    <t>Greater Fringed-Gentian</t>
  </si>
  <si>
    <t>Gentianopsis virgata</t>
  </si>
  <si>
    <t>(Raf.) Holub</t>
  </si>
  <si>
    <t>Lesser Fringed-Gentian</t>
  </si>
  <si>
    <t>Geocaulon lividum</t>
  </si>
  <si>
    <t>(Richards.) Fern.</t>
  </si>
  <si>
    <t>False Toadflax</t>
  </si>
  <si>
    <t>Geranium maculatum</t>
  </si>
  <si>
    <t>Spotted Crane's-Bill</t>
  </si>
  <si>
    <t>Geum aleppicum</t>
  </si>
  <si>
    <t>Yellow Avens</t>
  </si>
  <si>
    <t>Geum canadense</t>
  </si>
  <si>
    <t>White Avens</t>
  </si>
  <si>
    <t>Geum laciniatum</t>
  </si>
  <si>
    <t>Rough Avens</t>
  </si>
  <si>
    <t>Geum macrophyllum</t>
  </si>
  <si>
    <t>Large-Leaf Avens</t>
  </si>
  <si>
    <t>Geum rivale</t>
  </si>
  <si>
    <t>Purple Avens</t>
  </si>
  <si>
    <t>Old-Man's-Whiskers</t>
  </si>
  <si>
    <t>Glechoma hederacea</t>
  </si>
  <si>
    <t>Groundivy</t>
  </si>
  <si>
    <t>Gleditsia triacanthos</t>
  </si>
  <si>
    <t>Honey-Locust</t>
  </si>
  <si>
    <t>Glyceria borealis</t>
  </si>
  <si>
    <t>(Nash) Batchelder</t>
  </si>
  <si>
    <t>Small Floating Manna Grass</t>
  </si>
  <si>
    <t>Glyceria canadensis</t>
  </si>
  <si>
    <t>(Michx.) Trin.</t>
  </si>
  <si>
    <t>Rattlesnake Manna Grass</t>
  </si>
  <si>
    <t>Glyceria grandis</t>
  </si>
  <si>
    <t>American Manna Grass</t>
  </si>
  <si>
    <t>A.S. Hitchc.</t>
  </si>
  <si>
    <t>Glyceria striata</t>
  </si>
  <si>
    <t>(Lam.) A.S. Hitchc.</t>
  </si>
  <si>
    <t>Fowl Manna Grass</t>
  </si>
  <si>
    <t>Glycyrrhiza lepidota</t>
  </si>
  <si>
    <t>American Licorice</t>
  </si>
  <si>
    <t>Gnaphalium uliginosum</t>
  </si>
  <si>
    <t>Marsh Cudweed</t>
  </si>
  <si>
    <t>Goodyera pubescens</t>
  </si>
  <si>
    <t>(Willd.) R. Br. ex Ait. f.</t>
  </si>
  <si>
    <t>Downy Rattlesnake-Plantain</t>
  </si>
  <si>
    <t>(L.) R. Br. ex Ait. f.</t>
  </si>
  <si>
    <t>Dwarf Rattlesnake-Plantain</t>
  </si>
  <si>
    <t>Goodyera tesselata</t>
  </si>
  <si>
    <t>Lodd.</t>
  </si>
  <si>
    <t>Checkered Rattlesnake-Plantain</t>
  </si>
  <si>
    <t>Gratiola neglecta</t>
  </si>
  <si>
    <t>Clammy Hedge-Hyssop</t>
  </si>
  <si>
    <t>Grindelia squarrosa</t>
  </si>
  <si>
    <t>(Pursh) Dunal</t>
  </si>
  <si>
    <t>Curly-Cup Gumweed</t>
  </si>
  <si>
    <t>Gymnocarpium dryopteris</t>
  </si>
  <si>
    <t>(L.) Newman</t>
  </si>
  <si>
    <t>Northern Oak Fern</t>
  </si>
  <si>
    <t>Gymnocarpium robertianum</t>
  </si>
  <si>
    <t>(Hoffmann) Newman</t>
  </si>
  <si>
    <t>Limestone Oak Fern</t>
  </si>
  <si>
    <t>(L.) I.M. Johnston</t>
  </si>
  <si>
    <t>Beggar's-Lice</t>
  </si>
  <si>
    <t>(Sm.) Griseb.</t>
  </si>
  <si>
    <t>American Spurred-Gentian</t>
  </si>
  <si>
    <t>Hamamelis virginiana</t>
  </si>
  <si>
    <t>American Witch-Hazel</t>
  </si>
  <si>
    <t>Hasteola suaveolens</t>
  </si>
  <si>
    <t>(L.) Pojark.</t>
  </si>
  <si>
    <t>False Indian-Plantain</t>
  </si>
  <si>
    <t>Fall Sneezeweed</t>
  </si>
  <si>
    <t>Helenium flexuosum</t>
  </si>
  <si>
    <t>Purple-Head Sneezeweed</t>
  </si>
  <si>
    <t>Common Sunflower</t>
  </si>
  <si>
    <t>Helianthus giganteus</t>
  </si>
  <si>
    <t>Giant Sunflower</t>
  </si>
  <si>
    <t>Helianthus grosseserratus</t>
  </si>
  <si>
    <t>Martens</t>
  </si>
  <si>
    <t>Saw-Tooth Sunflower</t>
  </si>
  <si>
    <t>Riddell</t>
  </si>
  <si>
    <t>Few-Leaf Sunflower</t>
  </si>
  <si>
    <t>(L.) Sweet</t>
  </si>
  <si>
    <t>Smooth Oxeye</t>
  </si>
  <si>
    <t>Heracleum maximum</t>
  </si>
  <si>
    <t>Bartr.</t>
  </si>
  <si>
    <t>American Cow-Parsnip</t>
  </si>
  <si>
    <t>Hesperis matronalis</t>
  </si>
  <si>
    <t>Mother-of-the-Evening</t>
  </si>
  <si>
    <t>Heteranthera dubia</t>
  </si>
  <si>
    <t>(Jacq.) MacM.</t>
  </si>
  <si>
    <t>Grass-Leaf Mud-Plantain</t>
  </si>
  <si>
    <t>Heuchera richardsonii</t>
  </si>
  <si>
    <t>Richardson's Alumroot</t>
  </si>
  <si>
    <t>Hibiscus laevis</t>
  </si>
  <si>
    <t>All.</t>
  </si>
  <si>
    <t>Halberd-Leaf Rose-Mallow</t>
  </si>
  <si>
    <t>Hippuris vulgaris</t>
  </si>
  <si>
    <t>Common Mare's-Tail</t>
  </si>
  <si>
    <t>Hordeum jubatum</t>
  </si>
  <si>
    <t>Fox-Tail Barley</t>
  </si>
  <si>
    <t>Hordeum pusillum</t>
  </si>
  <si>
    <t>Little Barley</t>
  </si>
  <si>
    <t>Humulus japonicus</t>
  </si>
  <si>
    <t>Sieb. &amp; Zucc.</t>
  </si>
  <si>
    <t>Japanese Hop</t>
  </si>
  <si>
    <t>Humulus lupulus</t>
  </si>
  <si>
    <t>Common Hop</t>
  </si>
  <si>
    <t>Huperzia lucidula</t>
  </si>
  <si>
    <t>(Michx.) Trevisan</t>
  </si>
  <si>
    <t>Shining Fir-Moss</t>
  </si>
  <si>
    <t>(Lloyd &amp; Underwood) Holub</t>
  </si>
  <si>
    <t>Rock Fir-Moss</t>
  </si>
  <si>
    <t>Huperzia selago</t>
  </si>
  <si>
    <t>(L.) Bernh. ex Mart. &amp; Schrank</t>
  </si>
  <si>
    <t>Fir-Moss</t>
  </si>
  <si>
    <t>Hybanthus concolor</t>
  </si>
  <si>
    <t>(T.F. Forst.) Spreng.</t>
  </si>
  <si>
    <t>Eastern Green-Violet</t>
  </si>
  <si>
    <t>Hydrocotyle americana</t>
  </si>
  <si>
    <t>American Marsh-Pennywort</t>
  </si>
  <si>
    <t>Hydrophyllum virginianum</t>
  </si>
  <si>
    <t>Shawnee-Salad</t>
  </si>
  <si>
    <t>Hypericum ascyron</t>
  </si>
  <si>
    <t>Great St. John's-Wort</t>
  </si>
  <si>
    <t>Hypericum boreale</t>
  </si>
  <si>
    <t>(Britt.) Bickn.</t>
  </si>
  <si>
    <t>Northern St. John's-Wort</t>
  </si>
  <si>
    <t>Hook.</t>
  </si>
  <si>
    <t>Pale St. John's-Wort</t>
  </si>
  <si>
    <t>Hypericum kalmianum</t>
  </si>
  <si>
    <t>Kalm's St. John's-Wort</t>
  </si>
  <si>
    <t>Hypericum majus</t>
  </si>
  <si>
    <t>Greater Canadian St. John's-Wort</t>
  </si>
  <si>
    <t>Hypericum perforatum</t>
  </si>
  <si>
    <t>Common St. John's-Wort</t>
  </si>
  <si>
    <t>Hypericum prolificum</t>
  </si>
  <si>
    <t>Shrubby St. John's-Wort</t>
  </si>
  <si>
    <t>Hypericum punctatum</t>
  </si>
  <si>
    <t>Spotted St. John's-Wort</t>
  </si>
  <si>
    <t>Hypoxis hirsuta</t>
  </si>
  <si>
    <t>(L.) Coville</t>
  </si>
  <si>
    <t>Eastern Yellow Star-Grass</t>
  </si>
  <si>
    <t>Ilex verticillata</t>
  </si>
  <si>
    <t>Common Winterberry</t>
  </si>
  <si>
    <t>Impatiens capensis</t>
  </si>
  <si>
    <t>Meerb.</t>
  </si>
  <si>
    <t>Spotted Touch-Me-Not</t>
  </si>
  <si>
    <t>Impatiens pallida</t>
  </si>
  <si>
    <t>Pale Touch-Me-Not</t>
  </si>
  <si>
    <t>Inula helenium</t>
  </si>
  <si>
    <t>Elecampane</t>
  </si>
  <si>
    <t>Iodanthus pinnatifidus</t>
  </si>
  <si>
    <t>(Michx.) Steud.</t>
  </si>
  <si>
    <t>Purple-Rocket</t>
  </si>
  <si>
    <t>Ipomoea hederacea</t>
  </si>
  <si>
    <t>Ivy-Leaf Morning-Glory</t>
  </si>
  <si>
    <t>Ipomoea purpurea</t>
  </si>
  <si>
    <t>Common Morning-Glory</t>
  </si>
  <si>
    <t>Iris pseudacorus</t>
  </si>
  <si>
    <t>Pale-Yellow Iris</t>
  </si>
  <si>
    <t>Iris versicolor</t>
  </si>
  <si>
    <t>Harlequin Blueflag</t>
  </si>
  <si>
    <t>Iris virginica</t>
  </si>
  <si>
    <t>Virginia Blueflag</t>
  </si>
  <si>
    <t>Isoetes lacustris</t>
  </si>
  <si>
    <t>Western Lake Quillwort</t>
  </si>
  <si>
    <t>Isoetes tenella</t>
  </si>
  <si>
    <t>Léman</t>
  </si>
  <si>
    <t>Spiny-Spore Quillwort</t>
  </si>
  <si>
    <t>Juglans cinerea</t>
  </si>
  <si>
    <t>White Walnut</t>
  </si>
  <si>
    <t>Juglans nigra</t>
  </si>
  <si>
    <t>Black Walnut</t>
  </si>
  <si>
    <t>Juncus acuminatus</t>
  </si>
  <si>
    <t>Knotty-Leaf Rush</t>
  </si>
  <si>
    <t>Juncus alpinoarticulatus</t>
  </si>
  <si>
    <t>Chaix</t>
  </si>
  <si>
    <t>Northern Green Rush</t>
  </si>
  <si>
    <t>Arctic Rush</t>
  </si>
  <si>
    <t>Joint-Leaf Rush</t>
  </si>
  <si>
    <t>Juncus brachycephalus</t>
  </si>
  <si>
    <t>(Engelm.) Buch.</t>
  </si>
  <si>
    <t>Small-Head Rush</t>
  </si>
  <si>
    <t>Juncus brevicaudatus</t>
  </si>
  <si>
    <t>Narrow-Panicle Rush</t>
  </si>
  <si>
    <t>Juncus bufonius</t>
  </si>
  <si>
    <t>Toad Rush</t>
  </si>
  <si>
    <t>Juncus canadensis</t>
  </si>
  <si>
    <t>J. Gay ex Laharpe</t>
  </si>
  <si>
    <t>Canadian Rush</t>
  </si>
  <si>
    <t>Juncus compressus</t>
  </si>
  <si>
    <t>Round-Fruit Rush</t>
  </si>
  <si>
    <t>Juncus dudleyi</t>
  </si>
  <si>
    <t>Dudley's Rush</t>
  </si>
  <si>
    <t>Juncus effusus</t>
  </si>
  <si>
    <t>Lamp Rush</t>
  </si>
  <si>
    <t>Juncus filiformis</t>
  </si>
  <si>
    <t>Thread Rush</t>
  </si>
  <si>
    <t>Juncus gerardii</t>
  </si>
  <si>
    <t>Loisel.</t>
  </si>
  <si>
    <t>Saltmarsh Rush</t>
  </si>
  <si>
    <t>Juncus greenei</t>
  </si>
  <si>
    <t>Oakes &amp; Tuckerman</t>
  </si>
  <si>
    <t>Greene's Rush</t>
  </si>
  <si>
    <t>Juncus interior</t>
  </si>
  <si>
    <t>Inland Rush</t>
  </si>
  <si>
    <t>Juncus marginatus</t>
  </si>
  <si>
    <t>Rostk.</t>
  </si>
  <si>
    <t>Grass-Leaf Rush</t>
  </si>
  <si>
    <t>Coville</t>
  </si>
  <si>
    <t>Juncus nodosus</t>
  </si>
  <si>
    <t>Knotted Rush</t>
  </si>
  <si>
    <t>Juncus pelocarpus</t>
  </si>
  <si>
    <t>E. Mey.</t>
  </si>
  <si>
    <t>Brown-Fruit Rush</t>
  </si>
  <si>
    <t>Juncus stygius</t>
  </si>
  <si>
    <t>Moor Rush</t>
  </si>
  <si>
    <t>Juncus tenuis</t>
  </si>
  <si>
    <t>Lesser Poverty Rush</t>
  </si>
  <si>
    <t>Juncus torreyi</t>
  </si>
  <si>
    <t>Torrey's Rush</t>
  </si>
  <si>
    <t>Juncus vaseyi</t>
  </si>
  <si>
    <t>Engelm.</t>
  </si>
  <si>
    <t>Vasey's Rush</t>
  </si>
  <si>
    <t>Common Juniper</t>
  </si>
  <si>
    <t>Juniperus horizontalis</t>
  </si>
  <si>
    <t>Moench</t>
  </si>
  <si>
    <t>Creeping Juniper</t>
  </si>
  <si>
    <t>Eastern Red-Cedar</t>
  </si>
  <si>
    <t>Kalmia polifolia</t>
  </si>
  <si>
    <t>Wangenh.</t>
  </si>
  <si>
    <t>Bog-Laurel</t>
  </si>
  <si>
    <t>Krigia biflora</t>
  </si>
  <si>
    <t>(Walt.) Blake</t>
  </si>
  <si>
    <t>Two-Flower Dwarf-Dandelion</t>
  </si>
  <si>
    <t>(Moench) Fern.</t>
  </si>
  <si>
    <t>Wild Blue Lettuce</t>
  </si>
  <si>
    <t>Lactuca canadensis</t>
  </si>
  <si>
    <t>Canadian Blue Lettuce</t>
  </si>
  <si>
    <t>Woodland Lettuce</t>
  </si>
  <si>
    <t>Lactuca ludoviciana</t>
  </si>
  <si>
    <t>(Nutt.) Riddell</t>
  </si>
  <si>
    <t>Louisiana Lettuce</t>
  </si>
  <si>
    <t>Lactuca serriola</t>
  </si>
  <si>
    <t>Prickly Lettuce</t>
  </si>
  <si>
    <t>Lactuca tatarica</t>
  </si>
  <si>
    <t>(L.) C.A. Mey.</t>
  </si>
  <si>
    <t>Russian Blue Lettuce</t>
  </si>
  <si>
    <t>Laportea canadensis</t>
  </si>
  <si>
    <t>(L.) Weddell</t>
  </si>
  <si>
    <t>Canadian Wood-Nettle</t>
  </si>
  <si>
    <t>Lapsana communis</t>
  </si>
  <si>
    <t>Common Nipplewort</t>
  </si>
  <si>
    <t>Larix laricina</t>
  </si>
  <si>
    <t>(Du Roi) K. Koch</t>
  </si>
  <si>
    <t>American Larch</t>
  </si>
  <si>
    <t>Sea Vetchling</t>
  </si>
  <si>
    <t>Lathyrus palustris</t>
  </si>
  <si>
    <t>Marsh Vetchling</t>
  </si>
  <si>
    <t>Lathyrus venosus</t>
  </si>
  <si>
    <t>Veiny Vetchling</t>
  </si>
  <si>
    <t>Ledum groenlandicum</t>
  </si>
  <si>
    <t>Oeder</t>
  </si>
  <si>
    <t>Rusty Labrador-Tea</t>
  </si>
  <si>
    <t>Leersia lenticularis</t>
  </si>
  <si>
    <t>Catchfly Grass</t>
  </si>
  <si>
    <t>Leersia oryzoides</t>
  </si>
  <si>
    <t>Rice Cut Grass</t>
  </si>
  <si>
    <t>Leersia virginica</t>
  </si>
  <si>
    <t>White Grass</t>
  </si>
  <si>
    <t>Lemna minor</t>
  </si>
  <si>
    <t>Common Duckweed</t>
  </si>
  <si>
    <t>Lemna obscura</t>
  </si>
  <si>
    <t>(Austin) Daubs</t>
  </si>
  <si>
    <t>Little Duckweed</t>
  </si>
  <si>
    <t>Lemna perpusilla</t>
  </si>
  <si>
    <t>Minute Duckweed</t>
  </si>
  <si>
    <t>Lemna trisulca</t>
  </si>
  <si>
    <t>Ivy-Leaf Duckweed</t>
  </si>
  <si>
    <t>Lemna turionifera</t>
  </si>
  <si>
    <t>Landolt</t>
  </si>
  <si>
    <t>Turion Duckweed</t>
  </si>
  <si>
    <t>Leontodon autumnalis</t>
  </si>
  <si>
    <t>August-Flower</t>
  </si>
  <si>
    <t>Lepidium densiflorum</t>
  </si>
  <si>
    <t>Schrad.</t>
  </si>
  <si>
    <t>Miner's Pepperwort</t>
  </si>
  <si>
    <t>Lepidium perfoliatum</t>
  </si>
  <si>
    <t>Clasping Pepperwort</t>
  </si>
  <si>
    <t>Poorman's-Pepperwort</t>
  </si>
  <si>
    <t>Leptochloa fusca</t>
  </si>
  <si>
    <t>(L.) Kunth</t>
  </si>
  <si>
    <t>Bearded Sprangletop</t>
  </si>
  <si>
    <t>Lespedeza capitata</t>
  </si>
  <si>
    <t>Round-Head Bush-Clover</t>
  </si>
  <si>
    <t>(A. Nels.) K. Schum.</t>
  </si>
  <si>
    <t>Strap-Style Gayfeather</t>
  </si>
  <si>
    <t>Liatris pycnostachya</t>
  </si>
  <si>
    <t>Cat-Tail Gayfeather</t>
  </si>
  <si>
    <t>Lilium michiganense</t>
  </si>
  <si>
    <t>Farw.</t>
  </si>
  <si>
    <t>Michigan Lily</t>
  </si>
  <si>
    <t>Lilium philadelphicum</t>
  </si>
  <si>
    <t>Wood Lily</t>
  </si>
  <si>
    <t>Yellow-Seed False Pimpernel</t>
  </si>
  <si>
    <t>American Twinflower</t>
  </si>
  <si>
    <t>Liparis liliifolia</t>
  </si>
  <si>
    <t>(L.) L.C. Rich. ex Ker-Gawl.</t>
  </si>
  <si>
    <t>Brown Wide-Lip Orchid</t>
  </si>
  <si>
    <t>Liparis loeselii</t>
  </si>
  <si>
    <t>(L.) L.C. Rich.</t>
  </si>
  <si>
    <t>Yellow Wide-Lip Orchid</t>
  </si>
  <si>
    <t>Lipocarpha micrantha</t>
  </si>
  <si>
    <t>(Vahl) G. Tucker</t>
  </si>
  <si>
    <t>Small-Flower Halfchaff Sedge</t>
  </si>
  <si>
    <t>Listera auriculata</t>
  </si>
  <si>
    <t>Auricled Twayblade</t>
  </si>
  <si>
    <t>Listera convallarioides</t>
  </si>
  <si>
    <t>(Sw.) Nutt. ex Ell.</t>
  </si>
  <si>
    <t>Broad-Lip Twayblade</t>
  </si>
  <si>
    <t>Listera cordata</t>
  </si>
  <si>
    <t>Heart-Leaf Twayblade</t>
  </si>
  <si>
    <t>Littorella americana</t>
  </si>
  <si>
    <t>American Shoreweed</t>
  </si>
  <si>
    <t>Lobelia cardinalis</t>
  </si>
  <si>
    <t>Cardinal-Flower</t>
  </si>
  <si>
    <t>Lobelia dortmanna</t>
  </si>
  <si>
    <t>Water Lobelia</t>
  </si>
  <si>
    <t>Lobelia inflata</t>
  </si>
  <si>
    <t>Indian-Tobacco</t>
  </si>
  <si>
    <t>Lobelia kalmii</t>
  </si>
  <si>
    <t>Brook Lobelia</t>
  </si>
  <si>
    <t>Lobelia siphilitica</t>
  </si>
  <si>
    <t>Great Blue Lobelia</t>
  </si>
  <si>
    <t>Lobelia spicata</t>
  </si>
  <si>
    <t>Pale-Spike Lobelia</t>
  </si>
  <si>
    <t>Lolium perenne</t>
  </si>
  <si>
    <t>Perennial Rye Grass</t>
  </si>
  <si>
    <t>Lonicera canadensis</t>
  </si>
  <si>
    <t>Bartr. ex Marsh.</t>
  </si>
  <si>
    <t>American Fly-Honeysuckle</t>
  </si>
  <si>
    <t>Lonicera dioica</t>
  </si>
  <si>
    <t>Limber Honeysuckle</t>
  </si>
  <si>
    <t>Lonicera hirsuta</t>
  </si>
  <si>
    <t>Eat.</t>
  </si>
  <si>
    <t>Hairy Honeysuckle</t>
  </si>
  <si>
    <t>Thunb.</t>
  </si>
  <si>
    <t>Lonicera morrowii</t>
  </si>
  <si>
    <t>Morrow's Honeysuckle</t>
  </si>
  <si>
    <t>Lonicera oblongifolia</t>
  </si>
  <si>
    <t>(Goldie) Hook.</t>
  </si>
  <si>
    <t>Swamp Fly-Honeysuckle</t>
  </si>
  <si>
    <t>Lonicera tatarica</t>
  </si>
  <si>
    <t>Twinsisters</t>
  </si>
  <si>
    <t>Lonicera villosa</t>
  </si>
  <si>
    <t>(Michx.) J.A. Schultes</t>
  </si>
  <si>
    <t>Mountain Fly-Honeysuckle</t>
  </si>
  <si>
    <t>Lonicera X bella</t>
  </si>
  <si>
    <t>Zabel</t>
  </si>
  <si>
    <t>Lotus corniculatus</t>
  </si>
  <si>
    <t>Garden Bird's-Foot-Trefoil</t>
  </si>
  <si>
    <t>Lotus unifoliolatus</t>
  </si>
  <si>
    <t>(Hook.) Benth.</t>
  </si>
  <si>
    <t>American Bird's-Foot-Trefoil</t>
  </si>
  <si>
    <t>Ludwigia palustris</t>
  </si>
  <si>
    <t>Marsh Primrose-Willow</t>
  </si>
  <si>
    <t>Ludwigia polycarpa</t>
  </si>
  <si>
    <t>Short &amp; Peter</t>
  </si>
  <si>
    <t>Many-Fruit Primrose-Willow</t>
  </si>
  <si>
    <t>Lupinus polyphyllus</t>
  </si>
  <si>
    <t>Blue-Pod Lupine</t>
  </si>
  <si>
    <t>Hairy Wood-Rush</t>
  </si>
  <si>
    <t>(Ehrh.) Lej.</t>
  </si>
  <si>
    <t>Common Wood-Rush</t>
  </si>
  <si>
    <t>Lycopodiella inundata</t>
  </si>
  <si>
    <t>Northern Bog Club-Moss</t>
  </si>
  <si>
    <t>Lycopodium clavatum</t>
  </si>
  <si>
    <t>Running Ground-Pine</t>
  </si>
  <si>
    <t>Lycopodium lagopus</t>
  </si>
  <si>
    <t>(Laestad. ex Hartm.) Zinserl. ex Kuzen</t>
  </si>
  <si>
    <t>One-Cone Ground-Pine</t>
  </si>
  <si>
    <t>Lycopus americanus</t>
  </si>
  <si>
    <t>Muhl. ex W. Bart.</t>
  </si>
  <si>
    <t>Cut-Leaf Water-Horehound</t>
  </si>
  <si>
    <t>Lycopus asper</t>
  </si>
  <si>
    <t>Rough Water-Horehound</t>
  </si>
  <si>
    <t>Lycopus uniflorus</t>
  </si>
  <si>
    <t>Northern Water-Horehound</t>
  </si>
  <si>
    <t>Lycopus virginicus</t>
  </si>
  <si>
    <t>Virginia Water-Horehound</t>
  </si>
  <si>
    <t>Lycopus X sherardii</t>
  </si>
  <si>
    <t>Steele (pro sp.)</t>
  </si>
  <si>
    <t>Lysimachia arvensis</t>
  </si>
  <si>
    <t>(L.) U. Manns &amp; A. Anderb.</t>
  </si>
  <si>
    <t>Scarlet Yellow-Loosestrife</t>
  </si>
  <si>
    <t>Lysimachia ciliata</t>
  </si>
  <si>
    <t>Fringed Yellow-Loosestrife</t>
  </si>
  <si>
    <t>Lysimachia hybrida</t>
  </si>
  <si>
    <t>Lowland Yellow-Loosestrife</t>
  </si>
  <si>
    <t>Lysimachia nummularia</t>
  </si>
  <si>
    <t>Creeping-Jenny</t>
  </si>
  <si>
    <t>Lysimachia quadriflora</t>
  </si>
  <si>
    <t>Sims</t>
  </si>
  <si>
    <t>Four-Flower Yellow-Loosestrife</t>
  </si>
  <si>
    <t>Lysimachia quadrifolia</t>
  </si>
  <si>
    <t>Whorled Yellow-Loosestrife</t>
  </si>
  <si>
    <t>Lysimachia terrestris</t>
  </si>
  <si>
    <t>Swampcandles</t>
  </si>
  <si>
    <t>Lysimachia thyrsiflora</t>
  </si>
  <si>
    <t>Tufted Yellow-Loosestrife</t>
  </si>
  <si>
    <t>Lysimachia vulgaris</t>
  </si>
  <si>
    <t>Garden Yellow-Loosestrife</t>
  </si>
  <si>
    <t>Wing-Angle Loosestrife</t>
  </si>
  <si>
    <t>Lythrum salicaria</t>
  </si>
  <si>
    <t>Purple Loosestrife</t>
  </si>
  <si>
    <t>Madia glomerata</t>
  </si>
  <si>
    <t>Mountain Tarplant</t>
  </si>
  <si>
    <t>Maianthemum canadense</t>
  </si>
  <si>
    <t>Desf.</t>
  </si>
  <si>
    <t>False Lily-of-the-Valley</t>
  </si>
  <si>
    <t>Maianthemum racemosum</t>
  </si>
  <si>
    <t>(L.) Link</t>
  </si>
  <si>
    <t>Feathery False Solomon's-Seal</t>
  </si>
  <si>
    <t>Maianthemum stellatum</t>
  </si>
  <si>
    <t>Starry False Solomon's-Seal</t>
  </si>
  <si>
    <t>Maianthemum trifolium</t>
  </si>
  <si>
    <t>(L.) Sloboda</t>
  </si>
  <si>
    <t>Three-Leaf False Solomon's-Seal</t>
  </si>
  <si>
    <t>Malaxis monophyllos</t>
  </si>
  <si>
    <t>White Adder's-Mouth Orchid</t>
  </si>
  <si>
    <t>Malaxis unifolia</t>
  </si>
  <si>
    <t>Green Adder's-Mouth Orchid</t>
  </si>
  <si>
    <t>Marrubium vulgare</t>
  </si>
  <si>
    <t>White Horehound</t>
  </si>
  <si>
    <t>Matricaria discoidea</t>
  </si>
  <si>
    <t>Pineapple-Weed</t>
  </si>
  <si>
    <t>Matteuccia struthiopteris</t>
  </si>
  <si>
    <t>(L.) Todaro</t>
  </si>
  <si>
    <t>Ostrich Fern</t>
  </si>
  <si>
    <t>Medicago lupulina</t>
  </si>
  <si>
    <t>Black Medick</t>
  </si>
  <si>
    <t>Medicago sativa</t>
  </si>
  <si>
    <t>Alfalfa</t>
  </si>
  <si>
    <t>Melampyrum lineare</t>
  </si>
  <si>
    <t>Desr.</t>
  </si>
  <si>
    <t>American Cow-Wheat</t>
  </si>
  <si>
    <t>Melilotus officinalis</t>
  </si>
  <si>
    <t>Yellow Sweet-Clover</t>
  </si>
  <si>
    <t>Menispermum canadense</t>
  </si>
  <si>
    <t>Canadian Moonseed</t>
  </si>
  <si>
    <t>American Wild Mint</t>
  </si>
  <si>
    <t>Mentha spicata</t>
  </si>
  <si>
    <t>Spearmint</t>
  </si>
  <si>
    <t>Mentha X gracilis</t>
  </si>
  <si>
    <t>Sole (pro sp.)</t>
  </si>
  <si>
    <t>L. (pro sp.)</t>
  </si>
  <si>
    <t>Menyanthes trifoliata</t>
  </si>
  <si>
    <t>Buck-Bean</t>
  </si>
  <si>
    <t>Mertensia paniculata</t>
  </si>
  <si>
    <t>(Ait.) G. Don</t>
  </si>
  <si>
    <t>Tall Bluebells</t>
  </si>
  <si>
    <t>Mertensia virginica</t>
  </si>
  <si>
    <t>(L.) Pers. ex Link</t>
  </si>
  <si>
    <t>Virginia Bluebells</t>
  </si>
  <si>
    <t>Mimulus glabratus</t>
  </si>
  <si>
    <t>Round-Leaf Monkey-Flower</t>
  </si>
  <si>
    <t>Allegheny Monkey-Flower</t>
  </si>
  <si>
    <t>Mitchella repens</t>
  </si>
  <si>
    <t>Partridge-Berry</t>
  </si>
  <si>
    <t>Mitella diphylla</t>
  </si>
  <si>
    <t>Two-Leaf Bishop's-Cap</t>
  </si>
  <si>
    <t>Mitella nuda</t>
  </si>
  <si>
    <t>Bare-Stem Bishop's-Cap</t>
  </si>
  <si>
    <t>Moehringia lateriflora</t>
  </si>
  <si>
    <t>(L.) Fenzl</t>
  </si>
  <si>
    <t>Blunt-Leaf Grove-Sandwort</t>
  </si>
  <si>
    <t>Mollugo verticillata</t>
  </si>
  <si>
    <t>Green Carpetweed</t>
  </si>
  <si>
    <t>Monarda didyma</t>
  </si>
  <si>
    <t>Scarlet Beebalm</t>
  </si>
  <si>
    <t>Oswego-Tea</t>
  </si>
  <si>
    <t>Moneses uniflora</t>
  </si>
  <si>
    <t>Single-Delight</t>
  </si>
  <si>
    <t>Monotropa uniflora</t>
  </si>
  <si>
    <t>One-Flower Indian-Pipe</t>
  </si>
  <si>
    <t>Morus alba</t>
  </si>
  <si>
    <t>White Mulberry</t>
  </si>
  <si>
    <t>Morus rubra</t>
  </si>
  <si>
    <t>Red Mulberry</t>
  </si>
  <si>
    <t>Muhlenbergia asperifolia</t>
  </si>
  <si>
    <t>(Nees &amp; Meyen ex Trin.) Parodi</t>
  </si>
  <si>
    <t>Alkali Muhly</t>
  </si>
  <si>
    <t>Muhlenbergia frondosa</t>
  </si>
  <si>
    <t>(Poir.) Fern.</t>
  </si>
  <si>
    <t>Wire-Stem Muhly</t>
  </si>
  <si>
    <t>Muhlenbergia glomerata</t>
  </si>
  <si>
    <t>(Willd.) Trin.</t>
  </si>
  <si>
    <t>Spiked Muhly</t>
  </si>
  <si>
    <t>Muhlenbergia mexicana</t>
  </si>
  <si>
    <t>(L.) Trin.</t>
  </si>
  <si>
    <t>Mexican Muhly</t>
  </si>
  <si>
    <t>Muhlenbergia racemosa</t>
  </si>
  <si>
    <t>(Michx.) B.S.P.</t>
  </si>
  <si>
    <t>Green Muhly</t>
  </si>
  <si>
    <t>Muhlenbergia richardsonis</t>
  </si>
  <si>
    <t>(Trin.) Rydb.</t>
  </si>
  <si>
    <t>Matted Muhly</t>
  </si>
  <si>
    <t>Muhlenbergia schreberi</t>
  </si>
  <si>
    <t>Nimblewill</t>
  </si>
  <si>
    <t>Muhlenbergia sylvatica</t>
  </si>
  <si>
    <t>(Torr.) Torr. ex Gray</t>
  </si>
  <si>
    <t>Woodland Muhly</t>
  </si>
  <si>
    <t>Muhlenbergia uniflora</t>
  </si>
  <si>
    <t>(Muhl.) Fern.</t>
  </si>
  <si>
    <t>Bog Muhly</t>
  </si>
  <si>
    <t>Myosotis arvensis</t>
  </si>
  <si>
    <t>(L.) Hill</t>
  </si>
  <si>
    <t>Rough Forget-Me-Not</t>
  </si>
  <si>
    <t>Myosotis laxa</t>
  </si>
  <si>
    <t>Lehm.</t>
  </si>
  <si>
    <t>Bay Forget-Me-Not</t>
  </si>
  <si>
    <t>Myosotis scorpioides</t>
  </si>
  <si>
    <t>True Forget-Me-Not</t>
  </si>
  <si>
    <t>Myosotis verna</t>
  </si>
  <si>
    <t>Spring Forget-Me-Not</t>
  </si>
  <si>
    <t>Myosoton aquaticum</t>
  </si>
  <si>
    <t>Giant-Chickweed</t>
  </si>
  <si>
    <t>Myosurus minimus</t>
  </si>
  <si>
    <t>Tiny Mousetail</t>
  </si>
  <si>
    <t>Myrica gale</t>
  </si>
  <si>
    <t>Sweetgale</t>
  </si>
  <si>
    <t>Myriophyllum alterniflorum</t>
  </si>
  <si>
    <t>Alternate-Flower Water-Milfoil</t>
  </si>
  <si>
    <t>Myriophyllum farwellii</t>
  </si>
  <si>
    <t>Morong</t>
  </si>
  <si>
    <t>Farwell's Water-Milfoil</t>
  </si>
  <si>
    <t>Myriophyllum heterophyllum</t>
  </si>
  <si>
    <t>Two-Leaf Water-Milfoil</t>
  </si>
  <si>
    <t>Myriophyllum sibiricum</t>
  </si>
  <si>
    <t>Komarov</t>
  </si>
  <si>
    <t>Siberian Water-Milfoil</t>
  </si>
  <si>
    <t>Myriophyllum spicatum</t>
  </si>
  <si>
    <t>Eurasian Water-Milfoil</t>
  </si>
  <si>
    <t>Myriophyllum tenellum</t>
  </si>
  <si>
    <t>Slender Water-Milfoil</t>
  </si>
  <si>
    <t>Myriophyllum verticillatum</t>
  </si>
  <si>
    <t>Whorled Water-Milfoil</t>
  </si>
  <si>
    <t>Najas flexilis</t>
  </si>
  <si>
    <t>(Willd.) Rostk. &amp; Schmidt</t>
  </si>
  <si>
    <t>Wavy Waternymph</t>
  </si>
  <si>
    <t>(A. Braun ex Engelm.) Magnus</t>
  </si>
  <si>
    <t>Slender Waternymph</t>
  </si>
  <si>
    <t>Najas guadalupensis</t>
  </si>
  <si>
    <t>(Spreng.) Magnus</t>
  </si>
  <si>
    <t>Guadalupe Waternymph</t>
  </si>
  <si>
    <t>Najas marina</t>
  </si>
  <si>
    <t>Holly-Leaf Waternymph</t>
  </si>
  <si>
    <t>Napaea dioica</t>
  </si>
  <si>
    <t>Glade-Mallow</t>
  </si>
  <si>
    <t>Nasturtium microphyllum</t>
  </si>
  <si>
    <t>Boenn. ex Reichenb.</t>
  </si>
  <si>
    <t>One-Row Watercress</t>
  </si>
  <si>
    <t>Nasturtium officinale</t>
  </si>
  <si>
    <t>Watercress</t>
  </si>
  <si>
    <t>Nelumbo lutea</t>
  </si>
  <si>
    <t>American Lotus</t>
  </si>
  <si>
    <t>Nemopanthus mucronatus</t>
  </si>
  <si>
    <t>(L.) Loes.</t>
  </si>
  <si>
    <t>Catberry</t>
  </si>
  <si>
    <t>Neobeckia aquatica</t>
  </si>
  <si>
    <t>(Eat.) Greene</t>
  </si>
  <si>
    <t>Lakecress</t>
  </si>
  <si>
    <t>Nepeta cataria</t>
  </si>
  <si>
    <t>Catnip</t>
  </si>
  <si>
    <t>Nuphar lutea</t>
  </si>
  <si>
    <t>(L.) Sm.</t>
  </si>
  <si>
    <t>Yellow Pond-Lily</t>
  </si>
  <si>
    <t>Nymphaea odorata</t>
  </si>
  <si>
    <t>American White Water-Lily</t>
  </si>
  <si>
    <t>Oenothera biennis</t>
  </si>
  <si>
    <t>King's-Cureall</t>
  </si>
  <si>
    <t>Hill</t>
  </si>
  <si>
    <t>Cut-Leaf Evening-Primrose</t>
  </si>
  <si>
    <t>Oenothera parviflora</t>
  </si>
  <si>
    <t>Northern Evening-Primrose</t>
  </si>
  <si>
    <t>Oenothera perennis</t>
  </si>
  <si>
    <t>Small Evening-Primrose</t>
  </si>
  <si>
    <t>Oenothera rhombipetala</t>
  </si>
  <si>
    <t>Nutt. ex Torr. &amp; Gray</t>
  </si>
  <si>
    <t>Greater Four-Point Evening-Primrose</t>
  </si>
  <si>
    <t>Oenothera villosa</t>
  </si>
  <si>
    <t>Hairy Evening-Primrose</t>
  </si>
  <si>
    <t>Oligoneuron riddellii</t>
  </si>
  <si>
    <t>(Frank) Rydb.</t>
  </si>
  <si>
    <t>Riddell's Flat-Top-Goldenrod</t>
  </si>
  <si>
    <t>Oligoneuron rigidum</t>
  </si>
  <si>
    <t>Hard-Leaf Flat-Top-Goldenrod</t>
  </si>
  <si>
    <t>Onoclea sensibilis</t>
  </si>
  <si>
    <t>Sensitive Fern</t>
  </si>
  <si>
    <t>Ophioglossum pusillum</t>
  </si>
  <si>
    <t>Northern Adder's-Tongue</t>
  </si>
  <si>
    <t>Ornithogalum umbellatum</t>
  </si>
  <si>
    <t>Sleepydick</t>
  </si>
  <si>
    <t>Orthilia secunda</t>
  </si>
  <si>
    <t>(L.) House</t>
  </si>
  <si>
    <t>Sidebells</t>
  </si>
  <si>
    <t>Osmorhiza berteroi</t>
  </si>
  <si>
    <t>Mountain Sweet-Cicely</t>
  </si>
  <si>
    <t>Osmorhiza claytonii</t>
  </si>
  <si>
    <t>(Michx.) C.B. Clarke</t>
  </si>
  <si>
    <t>Hairy Sweet-Cicely</t>
  </si>
  <si>
    <t>Osmorhiza longistylis</t>
  </si>
  <si>
    <t>(Torr.) DC.</t>
  </si>
  <si>
    <t>Aniseroot</t>
  </si>
  <si>
    <t>Osmunda cinnamomea</t>
  </si>
  <si>
    <t>Cinnamon Fern</t>
  </si>
  <si>
    <t>Interrupted Fern</t>
  </si>
  <si>
    <t>Royal Fern</t>
  </si>
  <si>
    <t>Ostrya virginiana</t>
  </si>
  <si>
    <t>Eastern Hop-Hornbeam</t>
  </si>
  <si>
    <t>Creeping Yellow Wood-Sorrel</t>
  </si>
  <si>
    <t>Oxalis dillenii</t>
  </si>
  <si>
    <t>Slender Yellow Wood-Sorrel</t>
  </si>
  <si>
    <t>Oxalis montana</t>
  </si>
  <si>
    <t>Sleeping-Beauty</t>
  </si>
  <si>
    <t>Oxalis stricta</t>
  </si>
  <si>
    <t>Upright Yellow Wood-Sorrel</t>
  </si>
  <si>
    <t>Oxypolis rigidior</t>
  </si>
  <si>
    <t>(L.) Raf.</t>
  </si>
  <si>
    <t>Stiff Cowbane</t>
  </si>
  <si>
    <t>Packera aurea</t>
  </si>
  <si>
    <t>(L.) A.&amp; D. Löve</t>
  </si>
  <si>
    <t>Golden Groundsel</t>
  </si>
  <si>
    <t>Packera indecora</t>
  </si>
  <si>
    <t>(Greene) A.&amp; D. Löve</t>
  </si>
  <si>
    <t>Rayless Mountain Groundsel</t>
  </si>
  <si>
    <t>Packera paupercula</t>
  </si>
  <si>
    <t>(Michx.) A.&amp; D. Löve</t>
  </si>
  <si>
    <t>Balsam Groundsel</t>
  </si>
  <si>
    <t>Packera plattensis</t>
  </si>
  <si>
    <t>(Nutt.) W.A. Weber &amp; A. Löve</t>
  </si>
  <si>
    <t>Prairie Groundsel</t>
  </si>
  <si>
    <t>Packera pseudaurea</t>
  </si>
  <si>
    <t>(Rydb.) W.A. Weber &amp; A. Löve</t>
  </si>
  <si>
    <t>Streambank Groundsel</t>
  </si>
  <si>
    <t>Panicum capillare</t>
  </si>
  <si>
    <t>Common Panic Grass</t>
  </si>
  <si>
    <t>Fall Panic Grass</t>
  </si>
  <si>
    <t>Panicum philadelphicum</t>
  </si>
  <si>
    <t>Bernh. ex Trin.</t>
  </si>
  <si>
    <t>Philadelphia Panic Grass</t>
  </si>
  <si>
    <t>Wand Panic Grass</t>
  </si>
  <si>
    <t>Parietaria pensylvanica</t>
  </si>
  <si>
    <t>Pennsylvania Pellitory</t>
  </si>
  <si>
    <t>Parnassia glauca</t>
  </si>
  <si>
    <t>Fen Grass-of-Parnassus</t>
  </si>
  <si>
    <t>Marsh Grass-of-Parnassus</t>
  </si>
  <si>
    <t>Parthenocissus quinquefolia</t>
  </si>
  <si>
    <t>(L.) Planch.</t>
  </si>
  <si>
    <t>Virginia-Creeper</t>
  </si>
  <si>
    <t>Parthenocissus vitacea</t>
  </si>
  <si>
    <t>(Knerr) A.S. Hitchc.</t>
  </si>
  <si>
    <t>Thicket-Creeper</t>
  </si>
  <si>
    <t>Pascopyrum smithii</t>
  </si>
  <si>
    <t>(Rydb.) A. Löve</t>
  </si>
  <si>
    <t>Western-Wheat Grass</t>
  </si>
  <si>
    <t>Paspalum setaceum</t>
  </si>
  <si>
    <t>Slender Crown Grass</t>
  </si>
  <si>
    <t>Canadian Lousewort</t>
  </si>
  <si>
    <t>Pedicularis lanceolata</t>
  </si>
  <si>
    <t>Swamp Lousewort</t>
  </si>
  <si>
    <t>Peltandra virginica</t>
  </si>
  <si>
    <t>Green Arrow-Arum</t>
  </si>
  <si>
    <t>Penstemon digitalis</t>
  </si>
  <si>
    <t>Nutt. ex Sims</t>
  </si>
  <si>
    <t>Foxglove Beardtongue</t>
  </si>
  <si>
    <t>Penthorum sedoides</t>
  </si>
  <si>
    <t>Ditch-Stonecrop</t>
  </si>
  <si>
    <t>Persicaria amphibia</t>
  </si>
  <si>
    <t>(L.) S.F. Gray p.p.</t>
  </si>
  <si>
    <t>Water Smartweed</t>
  </si>
  <si>
    <t>Persicaria arifolia</t>
  </si>
  <si>
    <t>(L.) Haralds.</t>
  </si>
  <si>
    <t>Halberd-Leaf Tearthumb</t>
  </si>
  <si>
    <t>Persicaria careyi</t>
  </si>
  <si>
    <t>(Olney) Greene</t>
  </si>
  <si>
    <t>Carey's Smartweed</t>
  </si>
  <si>
    <t>Persicaria hydropiper</t>
  </si>
  <si>
    <t>(L.) Delarbre</t>
  </si>
  <si>
    <t>Mild Water-Pepper</t>
  </si>
  <si>
    <t>Persicaria hydropiperoides</t>
  </si>
  <si>
    <t>(Michx.) Small</t>
  </si>
  <si>
    <t>Swamp Smartweed</t>
  </si>
  <si>
    <t>Persicaria lapathifolia</t>
  </si>
  <si>
    <t>(L.) S.F. Gray</t>
  </si>
  <si>
    <t>Dock-Leaf Smartweed</t>
  </si>
  <si>
    <t>Persicaria maculosa</t>
  </si>
  <si>
    <t>S.F. Gray</t>
  </si>
  <si>
    <t>Lady's-Thumb</t>
  </si>
  <si>
    <t>Persicaria pensylvanica</t>
  </si>
  <si>
    <t>(L.) M. Gómez</t>
  </si>
  <si>
    <t>Pinkweed</t>
  </si>
  <si>
    <t>Persicaria punctata</t>
  </si>
  <si>
    <t>(Ell.) Small</t>
  </si>
  <si>
    <t>Dotted Smartweed</t>
  </si>
  <si>
    <t>Persicaria sagittata</t>
  </si>
  <si>
    <t>(L.) Gross.</t>
  </si>
  <si>
    <t>Arrow-Leaf Tearthumb</t>
  </si>
  <si>
    <t>Persicaria virginiana</t>
  </si>
  <si>
    <t>Jumpseed</t>
  </si>
  <si>
    <t>Petasites frigidus</t>
  </si>
  <si>
    <t>(L.) Fries</t>
  </si>
  <si>
    <t>Arctic Sweet-Colt's-Foot</t>
  </si>
  <si>
    <t>Reed Canary Grass</t>
  </si>
  <si>
    <t>Phalaris canariensis</t>
  </si>
  <si>
    <t>Common Canary Grass</t>
  </si>
  <si>
    <t>Phegopteris connectilis</t>
  </si>
  <si>
    <t>(Michx.) Watt</t>
  </si>
  <si>
    <t>Narrow Beech Fern</t>
  </si>
  <si>
    <t>Phegopteris hexagonoptera</t>
  </si>
  <si>
    <t>(Michx.) Fée</t>
  </si>
  <si>
    <t>Broad Beech Fern</t>
  </si>
  <si>
    <t>Common Timothy</t>
  </si>
  <si>
    <t>Wild Blue Phlox</t>
  </si>
  <si>
    <t>Phlox paniculata</t>
  </si>
  <si>
    <t>Fall Phlox</t>
  </si>
  <si>
    <t>Phlox pilosa</t>
  </si>
  <si>
    <t>Downy Phlox</t>
  </si>
  <si>
    <t>Photinia melanocarpa</t>
  </si>
  <si>
    <t>(Michx.) Robertson &amp; Phipps</t>
  </si>
  <si>
    <t>Black Chokeberry</t>
  </si>
  <si>
    <t>(Cav.) Trin. ex Steud.</t>
  </si>
  <si>
    <t>Common Reed</t>
  </si>
  <si>
    <t>Phryma leptostachya</t>
  </si>
  <si>
    <t>American Lopseed</t>
  </si>
  <si>
    <t>Phyla lanceolata</t>
  </si>
  <si>
    <t>Northern Frogfruit</t>
  </si>
  <si>
    <t>Physocarpus opulifolius</t>
  </si>
  <si>
    <t>(L.) Maxim.</t>
  </si>
  <si>
    <t>Atlantic Ninebark</t>
  </si>
  <si>
    <t>Physostegia parviflora</t>
  </si>
  <si>
    <t>Nutt. ex Gray</t>
  </si>
  <si>
    <t>Western False Dragonhead</t>
  </si>
  <si>
    <t>(L.) Benth.</t>
  </si>
  <si>
    <t>Obedient-Plant</t>
  </si>
  <si>
    <t>Picea glauca</t>
  </si>
  <si>
    <t>(Moench) Voss</t>
  </si>
  <si>
    <t>White Spruce</t>
  </si>
  <si>
    <t>Picea mariana</t>
  </si>
  <si>
    <t>(P. Mill.) B.S.P.</t>
  </si>
  <si>
    <t>Black Spruce</t>
  </si>
  <si>
    <t>Pilea fontana</t>
  </si>
  <si>
    <t>(Lunell) Rydb.</t>
  </si>
  <si>
    <t>Lesser Clearweed</t>
  </si>
  <si>
    <t>Pilea pumila</t>
  </si>
  <si>
    <t>Canadian Clearweed</t>
  </si>
  <si>
    <t>Pinguicula vulgaris</t>
  </si>
  <si>
    <t>Common Butterwort</t>
  </si>
  <si>
    <t>Pinus banksiana</t>
  </si>
  <si>
    <t>Lamb.</t>
  </si>
  <si>
    <t>Jack Pine</t>
  </si>
  <si>
    <t>Pinus resinosa</t>
  </si>
  <si>
    <t>Red Pine</t>
  </si>
  <si>
    <t>Pinus strobus</t>
  </si>
  <si>
    <t>Eastern White Pine</t>
  </si>
  <si>
    <t>(Hook. &amp; Arn.) I.M. Johnston</t>
  </si>
  <si>
    <t>Meadow Popcorn-Flower</t>
  </si>
  <si>
    <t>Plantago lanceolata</t>
  </si>
  <si>
    <t>English Plantain</t>
  </si>
  <si>
    <t>Plantago major</t>
  </si>
  <si>
    <t>Great Plantain</t>
  </si>
  <si>
    <t>Plantago psyllium</t>
  </si>
  <si>
    <t>Sand Plantain</t>
  </si>
  <si>
    <t>Plantago rugelii</t>
  </si>
  <si>
    <t>Dcne.</t>
  </si>
  <si>
    <t>Black-Seed Plantain</t>
  </si>
  <si>
    <t>Plantago virginica</t>
  </si>
  <si>
    <t>Pale-Seed Plantain</t>
  </si>
  <si>
    <t>Platanthera clavellata</t>
  </si>
  <si>
    <t>(Michx.) Luer</t>
  </si>
  <si>
    <t>Green Woodland Orchid</t>
  </si>
  <si>
    <t>(Pursh) Lindl. ex Beck</t>
  </si>
  <si>
    <t>Scentbottle</t>
  </si>
  <si>
    <t>(L.) Lindl.</t>
  </si>
  <si>
    <t>Pale-Green Orchid</t>
  </si>
  <si>
    <t>Platanthera hookeri</t>
  </si>
  <si>
    <t>(Torr. ex Gray) Lindl.</t>
  </si>
  <si>
    <t>Hooker's Orchid</t>
  </si>
  <si>
    <t>(Nutt.) Lindl.</t>
  </si>
  <si>
    <t>Lake Huron Green Orchid</t>
  </si>
  <si>
    <t>Platanthera lacera</t>
  </si>
  <si>
    <t>(Michx.) G. Don</t>
  </si>
  <si>
    <t>Green Fringed Orchid</t>
  </si>
  <si>
    <t>Platanthera obtusata</t>
  </si>
  <si>
    <t>(Banks ex Pursh) Lindl.</t>
  </si>
  <si>
    <t>Blunt-Leaf Orchid</t>
  </si>
  <si>
    <t>Platanthera orbiculata</t>
  </si>
  <si>
    <t>(Pursh) Lindl.</t>
  </si>
  <si>
    <t>Lesser Round-Leaf Orchid</t>
  </si>
  <si>
    <t>Platanthera psycodes</t>
  </si>
  <si>
    <t>Lesser Purple Fringed Orchid</t>
  </si>
  <si>
    <t>Poa alsodes</t>
  </si>
  <si>
    <t>Grove Blue Grass</t>
  </si>
  <si>
    <t>Poa annua</t>
  </si>
  <si>
    <t>Annual Blue Grass</t>
  </si>
  <si>
    <t>Poa compressa</t>
  </si>
  <si>
    <t>Flat-Stem Blue Grass</t>
  </si>
  <si>
    <t>Poa interior</t>
  </si>
  <si>
    <t>Poa nemoralis</t>
  </si>
  <si>
    <t>Forest Blue Grass</t>
  </si>
  <si>
    <t>Poa paludigena</t>
  </si>
  <si>
    <t>Bog Blue Grass</t>
  </si>
  <si>
    <t>Poa palustris</t>
  </si>
  <si>
    <t>Fowl Blue Grass</t>
  </si>
  <si>
    <t>Kentucky Blue Grass</t>
  </si>
  <si>
    <t>Poa sylvestris</t>
  </si>
  <si>
    <t>Woodland Blue Grass</t>
  </si>
  <si>
    <t>Poa trivialis</t>
  </si>
  <si>
    <t>Rough-Stalk Blue Grass</t>
  </si>
  <si>
    <t>May-Apple</t>
  </si>
  <si>
    <t>Pogonia ophioglossoides</t>
  </si>
  <si>
    <t>(L.) Ker-Gawl.</t>
  </si>
  <si>
    <t>Snake-Mouth Orchid</t>
  </si>
  <si>
    <t>Polemonium occidentale</t>
  </si>
  <si>
    <t>Western Jacob's-Ladder</t>
  </si>
  <si>
    <t>Greek-Valerian</t>
  </si>
  <si>
    <t>Polygala cruciata</t>
  </si>
  <si>
    <t>Drumheads</t>
  </si>
  <si>
    <t>Polygala paucifolia</t>
  </si>
  <si>
    <t>Gaywings</t>
  </si>
  <si>
    <t>Racemed Milkwort</t>
  </si>
  <si>
    <t>Polygala sanguinea</t>
  </si>
  <si>
    <t>Purple Milkwort</t>
  </si>
  <si>
    <t>Polygala senega</t>
  </si>
  <si>
    <t>Seneca-Snakeroot</t>
  </si>
  <si>
    <t>Polygonatum biflorum</t>
  </si>
  <si>
    <t>(Walt.) Ell.</t>
  </si>
  <si>
    <t>King Solomon's-Seal</t>
  </si>
  <si>
    <t>Polygonum achoreum</t>
  </si>
  <si>
    <t>Blake</t>
  </si>
  <si>
    <t>Leathery Knotweed</t>
  </si>
  <si>
    <t>Polygonum aviculare</t>
  </si>
  <si>
    <t>Yard Knotweed</t>
  </si>
  <si>
    <t>Polygonum erectum</t>
  </si>
  <si>
    <t>Erect Knotweed</t>
  </si>
  <si>
    <t>Polygonum ramosissimum</t>
  </si>
  <si>
    <t>Yellow-Flower Knotweed</t>
  </si>
  <si>
    <t>Polypogon monspeliensis</t>
  </si>
  <si>
    <t>(L.) Desf.</t>
  </si>
  <si>
    <t>Annual Rabbit's-Foot Grass</t>
  </si>
  <si>
    <t>Polystichum acrostichoides</t>
  </si>
  <si>
    <t>(Michx.) Schott</t>
  </si>
  <si>
    <t>Christmas Fern</t>
  </si>
  <si>
    <t>Pontederia cordata</t>
  </si>
  <si>
    <t>Pickerelweed</t>
  </si>
  <si>
    <t>Balsam Poplar</t>
  </si>
  <si>
    <t>Eastern Cottonwood</t>
  </si>
  <si>
    <t>Populus grandidentata</t>
  </si>
  <si>
    <t>Big-Tooth Aspen</t>
  </si>
  <si>
    <t>Populus tremuloides</t>
  </si>
  <si>
    <t>Quaking Aspen</t>
  </si>
  <si>
    <t>Portulaca oleracea</t>
  </si>
  <si>
    <t>Little-Hogweed</t>
  </si>
  <si>
    <t>Potamogeton alpinus</t>
  </si>
  <si>
    <t>Balbis</t>
  </si>
  <si>
    <t>Reddish Pondweed</t>
  </si>
  <si>
    <t>Potamogeton amplifolius</t>
  </si>
  <si>
    <t>Large-Leaf Pondweed</t>
  </si>
  <si>
    <t>Snail-Seed Pondweed</t>
  </si>
  <si>
    <t>Potamogeton crispus</t>
  </si>
  <si>
    <t>Curly Pondweed</t>
  </si>
  <si>
    <t>Potamogeton diversifolius</t>
  </si>
  <si>
    <t>Waterthread</t>
  </si>
  <si>
    <t>Ribbon-Leaf Pondweed</t>
  </si>
  <si>
    <t>Potamogeton foliosus</t>
  </si>
  <si>
    <t>Leafy Pondweed</t>
  </si>
  <si>
    <t>Potamogeton friesii</t>
  </si>
  <si>
    <t>Rupr.</t>
  </si>
  <si>
    <t>Flat-Stalk Pondweed</t>
  </si>
  <si>
    <t>Potamogeton gramineus</t>
  </si>
  <si>
    <t>Grassy Pondweed</t>
  </si>
  <si>
    <t>Potamogeton illinoensis</t>
  </si>
  <si>
    <t>Illinois Pondweed</t>
  </si>
  <si>
    <t>Potamogeton natans</t>
  </si>
  <si>
    <t>Floating Pondweed</t>
  </si>
  <si>
    <t>Potamogeton nodosus</t>
  </si>
  <si>
    <t>Long-Leaf Pondweed</t>
  </si>
  <si>
    <t>J.W. Robbins</t>
  </si>
  <si>
    <t>Oakes' Pondweed</t>
  </si>
  <si>
    <t>Potamogeton obtusifolius</t>
  </si>
  <si>
    <t>Mert. &amp; Koch</t>
  </si>
  <si>
    <t>Blunt-Leaf Pondweed</t>
  </si>
  <si>
    <t>Potamogeton praelongus</t>
  </si>
  <si>
    <t>Wulfen</t>
  </si>
  <si>
    <t>White-Stem Pondweed</t>
  </si>
  <si>
    <t>Potamogeton pulcher</t>
  </si>
  <si>
    <t>Spotted Pondweed</t>
  </si>
  <si>
    <t>Potamogeton pusillus</t>
  </si>
  <si>
    <t>Small Pondweed</t>
  </si>
  <si>
    <t>Potamogeton richardsonii</t>
  </si>
  <si>
    <t>(Benn.) Rydb.</t>
  </si>
  <si>
    <t>Red-Head Pondweed</t>
  </si>
  <si>
    <t>Potamogeton robbinsii</t>
  </si>
  <si>
    <t>Fern Pondweed</t>
  </si>
  <si>
    <t>Potamogeton spirillus</t>
  </si>
  <si>
    <t>Spiral Pondweed</t>
  </si>
  <si>
    <t>Potamogeton strictifolius</t>
  </si>
  <si>
    <t>Benn.</t>
  </si>
  <si>
    <t>Straight-Leaf Pondweed</t>
  </si>
  <si>
    <t>Potamogeton vaseyi</t>
  </si>
  <si>
    <t>Vasey's Pondweed</t>
  </si>
  <si>
    <t>Potamogeton X haynesii</t>
  </si>
  <si>
    <t>Hellquist &amp; Crow</t>
  </si>
  <si>
    <t>Potamogeton X spathuliformis</t>
  </si>
  <si>
    <t>(J.W. Robbins) Morong (pro sp.)</t>
  </si>
  <si>
    <t>Flat-Stem Pondweed</t>
  </si>
  <si>
    <t>Potentilla argentea</t>
  </si>
  <si>
    <t>Silver-Leaf Cinquefoil</t>
  </si>
  <si>
    <t>Potentilla gracilis</t>
  </si>
  <si>
    <t>Dougl. ex Hook.</t>
  </si>
  <si>
    <t>Graceful Cinquefoil</t>
  </si>
  <si>
    <t>Potentilla norvegica</t>
  </si>
  <si>
    <t>Norwegian Cinquefoil</t>
  </si>
  <si>
    <t>Oldfield Cinquefoil</t>
  </si>
  <si>
    <t>Prenanthes alba</t>
  </si>
  <si>
    <t>White Rattlesnake-Root</t>
  </si>
  <si>
    <t>Prenanthes crepidinea</t>
  </si>
  <si>
    <t>Nodding Rattlesnake-Root</t>
  </si>
  <si>
    <t>Prenanthes racemosa</t>
  </si>
  <si>
    <t>Purple Rattlesnake-Root</t>
  </si>
  <si>
    <t>Primula mistassinica</t>
  </si>
  <si>
    <t>Lake Mistassini Primrose</t>
  </si>
  <si>
    <t>Prunella vulgaris</t>
  </si>
  <si>
    <t>Common Selfheal</t>
  </si>
  <si>
    <t>Prunus nigra</t>
  </si>
  <si>
    <t>Canadian Plum</t>
  </si>
  <si>
    <t>Prunus pensylvanica</t>
  </si>
  <si>
    <t>Fire Cherry</t>
  </si>
  <si>
    <t>Prunus serotina</t>
  </si>
  <si>
    <t>Black Cherry</t>
  </si>
  <si>
    <t>Choke Cherry</t>
  </si>
  <si>
    <t>Common Hoptree</t>
  </si>
  <si>
    <t>(L.) Kuhn</t>
  </si>
  <si>
    <t>Northern Bracken Fern</t>
  </si>
  <si>
    <t>Puccinellia distans</t>
  </si>
  <si>
    <t>(Jacq.) Parl.</t>
  </si>
  <si>
    <t>Spreading Alkali Grass</t>
  </si>
  <si>
    <t>Puccinellia nuttalliana</t>
  </si>
  <si>
    <t>(J.A. Schultes) A.S. Hitchc.</t>
  </si>
  <si>
    <t>Nuttall's Alkali Grass</t>
  </si>
  <si>
    <t>Pycnanthemum virginianum</t>
  </si>
  <si>
    <t>(L.) T. Dur. &amp; B.D. Jackson ex B.L. Robins. &amp; Fern.</t>
  </si>
  <si>
    <t>Virginia Mountain-Mint</t>
  </si>
  <si>
    <t>Pyrola americana</t>
  </si>
  <si>
    <t>Sweet</t>
  </si>
  <si>
    <t>American Wintergreen</t>
  </si>
  <si>
    <t>Pyrola asarifolia</t>
  </si>
  <si>
    <t>Pink Wintergreen</t>
  </si>
  <si>
    <t>Pyrola chlorantha</t>
  </si>
  <si>
    <t>Sw.</t>
  </si>
  <si>
    <t>Green-Flower Wintergreen</t>
  </si>
  <si>
    <t>Pyrola elliptica</t>
  </si>
  <si>
    <t>Shinleaf</t>
  </si>
  <si>
    <t>Pyrola minor</t>
  </si>
  <si>
    <t>Snowline Wintergreen</t>
  </si>
  <si>
    <t>Quercus alba</t>
  </si>
  <si>
    <t>Northern White Oak</t>
  </si>
  <si>
    <t>Quercus bicolor</t>
  </si>
  <si>
    <t>Swamp White Oak</t>
  </si>
  <si>
    <t>Burr Oak</t>
  </si>
  <si>
    <t>Quercus muehlenbergii</t>
  </si>
  <si>
    <t>Chinkapin Oak</t>
  </si>
  <si>
    <t>Quercus rubra</t>
  </si>
  <si>
    <t>Northern Red Oak</t>
  </si>
  <si>
    <t>Ranunculus abortivus</t>
  </si>
  <si>
    <t>Kidney-Leaf Buttercup</t>
  </si>
  <si>
    <t>Ranunculus acris</t>
  </si>
  <si>
    <t>Tall Buttercup</t>
  </si>
  <si>
    <t>Ranunculus cymbalaria</t>
  </si>
  <si>
    <t>Alkali Buttercup</t>
  </si>
  <si>
    <t>Ranunculus fascicularis</t>
  </si>
  <si>
    <t>Muhl. ex Bigelow</t>
  </si>
  <si>
    <t>Early Buttercup</t>
  </si>
  <si>
    <t>Ranunculus flabellaris</t>
  </si>
  <si>
    <t>Greater Yellow Water Buttercup</t>
  </si>
  <si>
    <t>Greater Creeping Spearwort</t>
  </si>
  <si>
    <t>Lesser Yellow Water Buttercup</t>
  </si>
  <si>
    <t>Ranunculus hispidus</t>
  </si>
  <si>
    <t>Bristly Buttercup</t>
  </si>
  <si>
    <t>Ranunculus lapponicus</t>
  </si>
  <si>
    <t>Lapland Buttercup</t>
  </si>
  <si>
    <t>Ranunculus longirostris</t>
  </si>
  <si>
    <t>Godr.</t>
  </si>
  <si>
    <t>Long-Beak Water-Crowfoot</t>
  </si>
  <si>
    <t>Ranunculus pensylvanicus</t>
  </si>
  <si>
    <t>Pennsylvania Buttercup</t>
  </si>
  <si>
    <t>Blisterwort</t>
  </si>
  <si>
    <t>Ranunculus repens</t>
  </si>
  <si>
    <t>Creeping Buttercup</t>
  </si>
  <si>
    <t>Ranunculus sceleratus</t>
  </si>
  <si>
    <t>Cursed Buttercup</t>
  </si>
  <si>
    <t>Ranunculus trichophyllus</t>
  </si>
  <si>
    <t>Thread-Leaf Water-Crowfoot</t>
  </si>
  <si>
    <t>Rhamnus alnifolia</t>
  </si>
  <si>
    <t>L'Hér.</t>
  </si>
  <si>
    <t>Alder-Leaf Buckthorn</t>
  </si>
  <si>
    <t>Rhamnus cathartica</t>
  </si>
  <si>
    <t>European Buckthorn</t>
  </si>
  <si>
    <t>(L.) Vahl</t>
  </si>
  <si>
    <t>White Beak Sedge</t>
  </si>
  <si>
    <t>Rhynchospora capillacea</t>
  </si>
  <si>
    <t>Needle Beak Sedge</t>
  </si>
  <si>
    <t>(L.) Ait. f.</t>
  </si>
  <si>
    <t>Brown Beak Sedge</t>
  </si>
  <si>
    <t>(Torr.) Gray</t>
  </si>
  <si>
    <t>Ribes americanum</t>
  </si>
  <si>
    <t>Wild Black Currant</t>
  </si>
  <si>
    <t>Ribes aureum</t>
  </si>
  <si>
    <t>Golden Currant</t>
  </si>
  <si>
    <t>Ribes cynosbati</t>
  </si>
  <si>
    <t>Eastern Prickly Gooseberry</t>
  </si>
  <si>
    <t>Ribes glandulosum</t>
  </si>
  <si>
    <t>Grauer</t>
  </si>
  <si>
    <t>Skunk Currant</t>
  </si>
  <si>
    <t>Ribes hirtellum</t>
  </si>
  <si>
    <t>Hairy-Stem Gooseberry</t>
  </si>
  <si>
    <t>Ribes hudsonianum</t>
  </si>
  <si>
    <t>Richards.</t>
  </si>
  <si>
    <t>Northern Black Currant</t>
  </si>
  <si>
    <t>Ribes lacustre</t>
  </si>
  <si>
    <t>Bristly Black Gooseberry</t>
  </si>
  <si>
    <t>Canadian Gooseberry</t>
  </si>
  <si>
    <t>Ribes triste</t>
  </si>
  <si>
    <t>Pallas</t>
  </si>
  <si>
    <t>Swamp Red Currant</t>
  </si>
  <si>
    <t>Robinia pseudoacacia</t>
  </si>
  <si>
    <t>Black Locust</t>
  </si>
  <si>
    <t>Rorippa austriaca</t>
  </si>
  <si>
    <t>(Crantz) Bess.</t>
  </si>
  <si>
    <t>Austrian Yellowcress</t>
  </si>
  <si>
    <t>Rorippa palustris</t>
  </si>
  <si>
    <t>(L.) Bess.</t>
  </si>
  <si>
    <t>Bog Yellowcress</t>
  </si>
  <si>
    <t>Rorippa sessiliflora</t>
  </si>
  <si>
    <t>(Nutt.) A.S. Hitchc.</t>
  </si>
  <si>
    <t>Stalkless Yellowcress</t>
  </si>
  <si>
    <t>Rorippa sinuata</t>
  </si>
  <si>
    <t>Spreading Yellowcress</t>
  </si>
  <si>
    <t>Rorippa sylvestris</t>
  </si>
  <si>
    <t>Creeping Yellowcress</t>
  </si>
  <si>
    <t>Prickly Rose</t>
  </si>
  <si>
    <t>Rosa arkansana</t>
  </si>
  <si>
    <t>Porter</t>
  </si>
  <si>
    <t>Prairie Rose</t>
  </si>
  <si>
    <t>Rosa blanda</t>
  </si>
  <si>
    <t>Smooth Rose</t>
  </si>
  <si>
    <t>Rosa carolina</t>
  </si>
  <si>
    <t>Carolina Rose</t>
  </si>
  <si>
    <t>Rosa eglanteria</t>
  </si>
  <si>
    <t>Sweetbrier</t>
  </si>
  <si>
    <t>Rosa multiflora</t>
  </si>
  <si>
    <t>Thunb. ex Murr.</t>
  </si>
  <si>
    <t>Rambler Rose</t>
  </si>
  <si>
    <t>Rosa rugosa</t>
  </si>
  <si>
    <t>Rugosa Rose</t>
  </si>
  <si>
    <t>Rosa woodsii</t>
  </si>
  <si>
    <t>Woods' Rose</t>
  </si>
  <si>
    <t>Rotala ramosior</t>
  </si>
  <si>
    <t>(L.) Koehne</t>
  </si>
  <si>
    <t>Lowland Toothcup</t>
  </si>
  <si>
    <t>Rubus allegheniensis</t>
  </si>
  <si>
    <t>Allegheny Blackberry</t>
  </si>
  <si>
    <t>Rubus alumnus</t>
  </si>
  <si>
    <t>Oldfield Blackberry</t>
  </si>
  <si>
    <t>Whiplash Dewberry</t>
  </si>
  <si>
    <t>Rubus hispidus</t>
  </si>
  <si>
    <t>Bristly Dewberry</t>
  </si>
  <si>
    <t>Rubus idaeus</t>
  </si>
  <si>
    <t>Common Red Raspberry</t>
  </si>
  <si>
    <t>Rubus laudatus</t>
  </si>
  <si>
    <t>Berger</t>
  </si>
  <si>
    <t>Plains Blackberry</t>
  </si>
  <si>
    <t>Rubus missouricus</t>
  </si>
  <si>
    <t>Missouri Dewberry</t>
  </si>
  <si>
    <t>Blanch.</t>
  </si>
  <si>
    <t>Rubus parviflorus</t>
  </si>
  <si>
    <t>Western Thimble-Berry</t>
  </si>
  <si>
    <t>Rubus pubescens</t>
  </si>
  <si>
    <t>Dwarf Red Raspberry</t>
  </si>
  <si>
    <t>Rubus semisetosus</t>
  </si>
  <si>
    <t>Swamp Blackberry</t>
  </si>
  <si>
    <t>Rubus setosus</t>
  </si>
  <si>
    <t>Setose Blackberry</t>
  </si>
  <si>
    <t>Rubus spectatus</t>
  </si>
  <si>
    <t>Sphagnum Blackberry</t>
  </si>
  <si>
    <t>Big Horseshoe Lake Dewberry</t>
  </si>
  <si>
    <t>Rubus wheeleri</t>
  </si>
  <si>
    <t>(Bailey) Bailey</t>
  </si>
  <si>
    <t>Wheeler's Blackberry</t>
  </si>
  <si>
    <t>Black-Eyed-Susan</t>
  </si>
  <si>
    <t>Green-Head Coneflower</t>
  </si>
  <si>
    <t>Sweet Coneflower</t>
  </si>
  <si>
    <t>Brown-Eyed-Susan</t>
  </si>
  <si>
    <t>Ruellia humilis</t>
  </si>
  <si>
    <t>Fringe-Leaf Wild Petunia</t>
  </si>
  <si>
    <t>Rumex acetosella</t>
  </si>
  <si>
    <t>Common Sheep Sorrel</t>
  </si>
  <si>
    <t>Wood</t>
  </si>
  <si>
    <t>Pale Dock</t>
  </si>
  <si>
    <t>Rumex britannica</t>
  </si>
  <si>
    <t>Greater Water Dock</t>
  </si>
  <si>
    <t>Rumex crispus</t>
  </si>
  <si>
    <t>Curly Dock</t>
  </si>
  <si>
    <t>Rumex fueginus</t>
  </si>
  <si>
    <t>Phil.</t>
  </si>
  <si>
    <t>Tierra del Fuego Dock</t>
  </si>
  <si>
    <t>Rumex longifolius</t>
  </si>
  <si>
    <t>Door-Yard Dock</t>
  </si>
  <si>
    <t>Bitter Dock</t>
  </si>
  <si>
    <t>Rumex triangulivalvis</t>
  </si>
  <si>
    <t>(Danser) Rech. f.</t>
  </si>
  <si>
    <t>Triangular-Valved Dock</t>
  </si>
  <si>
    <t>Rumex verticillatus</t>
  </si>
  <si>
    <t>Swamp Dock</t>
  </si>
  <si>
    <t>(Petag.) Grande</t>
  </si>
  <si>
    <t>Spiral Ditch-Grass</t>
  </si>
  <si>
    <t>Sagina procumbens</t>
  </si>
  <si>
    <t>Bird-Eye Pearlwort</t>
  </si>
  <si>
    <t>Sagittaria brevirostra</t>
  </si>
  <si>
    <t>Mackenzie &amp; Bush</t>
  </si>
  <si>
    <t>Short-Beak Arrowhead</t>
  </si>
  <si>
    <t>Sagittaria calycina</t>
  </si>
  <si>
    <t>Hooded Arrowhead</t>
  </si>
  <si>
    <t>Sagittaria cristata</t>
  </si>
  <si>
    <t>Crested Arrowhead</t>
  </si>
  <si>
    <t>Sagittaria cuneata</t>
  </si>
  <si>
    <t>Sheldon</t>
  </si>
  <si>
    <t>Arum-Leaf Arrowhead</t>
  </si>
  <si>
    <t>Grass-Leaf Arrowhead</t>
  </si>
  <si>
    <t>Sagittaria latifolia</t>
  </si>
  <si>
    <t>Duck-Potato</t>
  </si>
  <si>
    <t>Sagittaria rigida</t>
  </si>
  <si>
    <t>Sessile-Fruit Arrowhead</t>
  </si>
  <si>
    <t>Salix alba</t>
  </si>
  <si>
    <t>White Willow</t>
  </si>
  <si>
    <t>Salix amygdaloides</t>
  </si>
  <si>
    <t>Anderss.</t>
  </si>
  <si>
    <t>Peach-Leaf Willow</t>
  </si>
  <si>
    <t>Salix bebbiana</t>
  </si>
  <si>
    <t>Sarg.</t>
  </si>
  <si>
    <t>Gray Willow</t>
  </si>
  <si>
    <t>Salix candida</t>
  </si>
  <si>
    <t>Flueggé ex Willd.</t>
  </si>
  <si>
    <t>Sage Willow</t>
  </si>
  <si>
    <t>Salix discolor</t>
  </si>
  <si>
    <t>Pussy Willow</t>
  </si>
  <si>
    <t>Salix eriocephala</t>
  </si>
  <si>
    <t>Missouri Willow</t>
  </si>
  <si>
    <t>Salix fragilis</t>
  </si>
  <si>
    <t>Crack Willow</t>
  </si>
  <si>
    <t>Salix humilis</t>
  </si>
  <si>
    <t>Prairie Willow</t>
  </si>
  <si>
    <t>Salix interior</t>
  </si>
  <si>
    <t>Rowlee</t>
  </si>
  <si>
    <t>Sandbar Willow</t>
  </si>
  <si>
    <t>Shining Willow</t>
  </si>
  <si>
    <t>Salix nigra</t>
  </si>
  <si>
    <t>Black Willow</t>
  </si>
  <si>
    <t>Salix pedicellaris</t>
  </si>
  <si>
    <t>Bog Willow</t>
  </si>
  <si>
    <t>Salix pellita</t>
  </si>
  <si>
    <t>(Anderss.) Anderss.</t>
  </si>
  <si>
    <t>Satiny Willow</t>
  </si>
  <si>
    <t>Salix petiolaris</t>
  </si>
  <si>
    <t>Sm.</t>
  </si>
  <si>
    <t>Meadow Willow</t>
  </si>
  <si>
    <t>Salix planifolia</t>
  </si>
  <si>
    <t>Tea-Leaf Willow</t>
  </si>
  <si>
    <t>Purple Willow</t>
  </si>
  <si>
    <t>Salix pyrifolia</t>
  </si>
  <si>
    <t>Balsam Willow</t>
  </si>
  <si>
    <t>Salix sericea</t>
  </si>
  <si>
    <t>Silky Willow</t>
  </si>
  <si>
    <t>Salix serissima</t>
  </si>
  <si>
    <t>Autumn Willow</t>
  </si>
  <si>
    <t>Prickly Russian-Thistle</t>
  </si>
  <si>
    <t>Sambucus nigra</t>
  </si>
  <si>
    <t>Black Elder</t>
  </si>
  <si>
    <t>Red Elder</t>
  </si>
  <si>
    <t>Sanguinaria canadensis</t>
  </si>
  <si>
    <t>Bloodroot</t>
  </si>
  <si>
    <t>Sanicula canadensis</t>
  </si>
  <si>
    <t>Canadian Black-Snakeroot</t>
  </si>
  <si>
    <t>Sanicula marilandica</t>
  </si>
  <si>
    <t>Maryland Black-Snakeroot</t>
  </si>
  <si>
    <t>Sanicula odorata</t>
  </si>
  <si>
    <t>(Raf.) K.M. Pryer &amp; L.R. Phillippe</t>
  </si>
  <si>
    <t>Clustered Black-Snakeroot</t>
  </si>
  <si>
    <t>Saponaria officinalis</t>
  </si>
  <si>
    <t>Bouncing-Bett</t>
  </si>
  <si>
    <t>Purple Pitcherplant</t>
  </si>
  <si>
    <t>Saxifraga pensylvanica</t>
  </si>
  <si>
    <t>Eastern Swamp Saxifrage</t>
  </si>
  <si>
    <t>Sceptridium dissectum</t>
  </si>
  <si>
    <t>(Spreng.) Lyon</t>
  </si>
  <si>
    <t>Cut-Leaf Grape Fern</t>
  </si>
  <si>
    <t>Sceptridium multifidum</t>
  </si>
  <si>
    <t>(Gmel.) Nishida ex Tagawa</t>
  </si>
  <si>
    <t>Leathery Grape Fern</t>
  </si>
  <si>
    <t>Scheuchzeria palustris</t>
  </si>
  <si>
    <t>Rannoch-Rush</t>
  </si>
  <si>
    <t>Schizachne purpurascens</t>
  </si>
  <si>
    <t>(Torr.) Swallen</t>
  </si>
  <si>
    <t>False Melic Grass</t>
  </si>
  <si>
    <t>Schizachyrium scoparium</t>
  </si>
  <si>
    <t>(Michx.) Nash</t>
  </si>
  <si>
    <t>Little False Bluestem</t>
  </si>
  <si>
    <t>(Muhl. ex Bigelow) A.&amp; D. Löve</t>
  </si>
  <si>
    <t>Hard-Stem Club-Rush</t>
  </si>
  <si>
    <t>Schoenoplectus fluviatilis</t>
  </si>
  <si>
    <t>(Torr.) M.T. Strong</t>
  </si>
  <si>
    <t>River Club-Rush</t>
  </si>
  <si>
    <t>(Gray) S.G. Sm.</t>
  </si>
  <si>
    <t>(Chase) Sojá¡k</t>
  </si>
  <si>
    <t>Pale Great Club-Rush</t>
  </si>
  <si>
    <t>(Vahl) Palla</t>
  </si>
  <si>
    <t>Three-Square</t>
  </si>
  <si>
    <t>Schoenoplectus purshianus</t>
  </si>
  <si>
    <t>(Fern.) M.T. Strong</t>
  </si>
  <si>
    <t>Weak-Stalk Club-Rush</t>
  </si>
  <si>
    <t>Schoenoplectus smithii</t>
  </si>
  <si>
    <t>(Gray) Sojá¡k</t>
  </si>
  <si>
    <t>Smith's Club-Rush</t>
  </si>
  <si>
    <t>Schoenoplectus subterminalis</t>
  </si>
  <si>
    <t>(Torr.) Sojá¡k</t>
  </si>
  <si>
    <t>Swaying Club-Rush</t>
  </si>
  <si>
    <t>Schoenoplectus tabernaemontani</t>
  </si>
  <si>
    <t>(K.C. Gmel.) Palla</t>
  </si>
  <si>
    <t>Soft-Stem Club-Rush</t>
  </si>
  <si>
    <t>Schoenoplectus torreyi</t>
  </si>
  <si>
    <t>(Olney) Palla</t>
  </si>
  <si>
    <t>Torrey's Club-Rush</t>
  </si>
  <si>
    <t>Scirpus atrocinctus</t>
  </si>
  <si>
    <t>Black-Girdle Bulrush</t>
  </si>
  <si>
    <t>Scirpus atrovirens</t>
  </si>
  <si>
    <t>Dark-Green Bulrush</t>
  </si>
  <si>
    <t>Scirpus cyperinus</t>
  </si>
  <si>
    <t>Cottongrass Bulrush</t>
  </si>
  <si>
    <t>Scirpus georgianus</t>
  </si>
  <si>
    <t>Harper</t>
  </si>
  <si>
    <t>Georgia Bulrush</t>
  </si>
  <si>
    <t>Scirpus hattorianus</t>
  </si>
  <si>
    <t>Makino</t>
  </si>
  <si>
    <t>Mosquito Bulrush</t>
  </si>
  <si>
    <t>Scirpus microcarpus</t>
  </si>
  <si>
    <t>J.&amp; K. Presl</t>
  </si>
  <si>
    <t>Red-Tinge Bulrush</t>
  </si>
  <si>
    <t>Scirpus pallidus</t>
  </si>
  <si>
    <t>(Britt.) Fern.</t>
  </si>
  <si>
    <t>Pale Bulrush</t>
  </si>
  <si>
    <t>Scirpus pedicellatus</t>
  </si>
  <si>
    <t>Stalked Bulrush</t>
  </si>
  <si>
    <t>Scirpus pendulus</t>
  </si>
  <si>
    <t>Rufous Bulrush</t>
  </si>
  <si>
    <t>Scleranthus annuus</t>
  </si>
  <si>
    <t>Annual Knawel</t>
  </si>
  <si>
    <t>Scleria triglomerata</t>
  </si>
  <si>
    <t>Whip Nut-Rush</t>
  </si>
  <si>
    <t>Scleria verticillata</t>
  </si>
  <si>
    <t>Low Nut-Rush</t>
  </si>
  <si>
    <t>Scrophularia lanceolata</t>
  </si>
  <si>
    <t>Lance-Leaf Figwort</t>
  </si>
  <si>
    <t>Scrophularia marilandica</t>
  </si>
  <si>
    <t>Carpenter's-Square</t>
  </si>
  <si>
    <t>Scutellaria galericulata</t>
  </si>
  <si>
    <t>Hooded Skullcap</t>
  </si>
  <si>
    <t>Scutellaria lateriflora</t>
  </si>
  <si>
    <t>Mad Dog Skullcap</t>
  </si>
  <si>
    <t>Scutellaria ovata</t>
  </si>
  <si>
    <t>Heart-Leaf Skullcap</t>
  </si>
  <si>
    <t>Scutellaria parvula</t>
  </si>
  <si>
    <t>Small Skullcap</t>
  </si>
  <si>
    <t>Selaginella selaginoides</t>
  </si>
  <si>
    <t>(L.) Beauv. ex Mart. &amp; Schrank</t>
  </si>
  <si>
    <t>Northern Spike-Moss</t>
  </si>
  <si>
    <t>Senecio vulgaris</t>
  </si>
  <si>
    <t>Old-Man-in-the-Spring</t>
  </si>
  <si>
    <t>Setaria faberi</t>
  </si>
  <si>
    <t>Herrm.</t>
  </si>
  <si>
    <t>Japanese Bristle Grass</t>
  </si>
  <si>
    <t>Setaria italica</t>
  </si>
  <si>
    <t>Italian Bristle Grass</t>
  </si>
  <si>
    <t>Setaria pumila</t>
  </si>
  <si>
    <t>(Poir.) Roemer &amp; J.A. Schultes</t>
  </si>
  <si>
    <t>Yellow Bristle Grass</t>
  </si>
  <si>
    <t>Rough Bristle Grass</t>
  </si>
  <si>
    <t>Shepherdia argentea</t>
  </si>
  <si>
    <t>(Pursh) Nutt.</t>
  </si>
  <si>
    <t>Silver Buffalo-Berry</t>
  </si>
  <si>
    <t>Sibbaldiopsis tridentata</t>
  </si>
  <si>
    <t>(Ait.) Rydb.</t>
  </si>
  <si>
    <t>Shrubby-Fivefingers</t>
  </si>
  <si>
    <t>Sicyos angulatus</t>
  </si>
  <si>
    <t>One-Seed Burr-Cucumber</t>
  </si>
  <si>
    <t>Silene flos-cuculi</t>
  </si>
  <si>
    <t>(L.) Clairv.</t>
  </si>
  <si>
    <t>Ragged-Robin</t>
  </si>
  <si>
    <t>Silene nivea</t>
  </si>
  <si>
    <t>(Nutt.) Muhl. ex Otth</t>
  </si>
  <si>
    <t>Snowy Catchfly</t>
  </si>
  <si>
    <t>Cup-Plant</t>
  </si>
  <si>
    <t>Tall Hedge-Mustard</t>
  </si>
  <si>
    <t>Sisyrinchium angustifolium</t>
  </si>
  <si>
    <t>Narrow-Leaf Blue-Eyed-Grass</t>
  </si>
  <si>
    <t>Sisyrinchium montanum</t>
  </si>
  <si>
    <t>Strict Blue-Eyed-Grass</t>
  </si>
  <si>
    <t>Sisyrinchium mucronatum</t>
  </si>
  <si>
    <t>Needle-Tip Blue-Eyed-Grass</t>
  </si>
  <si>
    <t>Hemlock Water-Parsnip</t>
  </si>
  <si>
    <t>Smooth Carrion-Flower</t>
  </si>
  <si>
    <t>Smilax hispida</t>
  </si>
  <si>
    <t>Muhl. ex Torr.</t>
  </si>
  <si>
    <t>Chinaroot</t>
  </si>
  <si>
    <t>Carolina Horse-Nettle</t>
  </si>
  <si>
    <t>Climbing Nightshade</t>
  </si>
  <si>
    <t>Solanum ptycanthum</t>
  </si>
  <si>
    <t>Dunal</t>
  </si>
  <si>
    <t>Eastern Black Nightshade</t>
  </si>
  <si>
    <t>Solidago altissima</t>
  </si>
  <si>
    <t>Tall Goldenrod</t>
  </si>
  <si>
    <t>Solidago canadensis</t>
  </si>
  <si>
    <t>Canadian Goldenrod</t>
  </si>
  <si>
    <t>Solidago flexicaulis</t>
  </si>
  <si>
    <t>Zigzag Goldenrod</t>
  </si>
  <si>
    <t>Solidago gigantea</t>
  </si>
  <si>
    <t>Late Goldenrod</t>
  </si>
  <si>
    <t>Solidago lepida</t>
  </si>
  <si>
    <t>Western Canada Goldenrod</t>
  </si>
  <si>
    <t>Solidago uliginosa</t>
  </si>
  <si>
    <t>Bog Goldenrod</t>
  </si>
  <si>
    <t>Sonchus arvensis</t>
  </si>
  <si>
    <t>Field Sow-Thistle</t>
  </si>
  <si>
    <t>Sonchus asper</t>
  </si>
  <si>
    <t>Spiny-Leaf Sow-Thistle</t>
  </si>
  <si>
    <t>Sonchus oleraceus</t>
  </si>
  <si>
    <t>Common Sow-Thistle</t>
  </si>
  <si>
    <t>Sorbus americana</t>
  </si>
  <si>
    <t>American Mountain-Ash</t>
  </si>
  <si>
    <t>Sorbus decora</t>
  </si>
  <si>
    <t>(Sarg.) Schneid.</t>
  </si>
  <si>
    <t>Northern Mountain-Ash</t>
  </si>
  <si>
    <t>Sorghastrum nutans</t>
  </si>
  <si>
    <t>(L.) Nash</t>
  </si>
  <si>
    <t>Yellow Indian Grass</t>
  </si>
  <si>
    <t>Sparganium americanum</t>
  </si>
  <si>
    <t>American Burr-Reed</t>
  </si>
  <si>
    <t>Sparganium androcladum</t>
  </si>
  <si>
    <t>(Engelm.) Morong</t>
  </si>
  <si>
    <t>Branched Burr-Reed</t>
  </si>
  <si>
    <t>Sparganium angustifolium</t>
  </si>
  <si>
    <t>Narrow-Leaf Burr-Reed</t>
  </si>
  <si>
    <t>Sparganium emersum</t>
  </si>
  <si>
    <t>Rehmann</t>
  </si>
  <si>
    <t>European Burr-Reed</t>
  </si>
  <si>
    <t>Sparganium eurycarpum</t>
  </si>
  <si>
    <t>Engelm. ex Gray</t>
  </si>
  <si>
    <t>Broad-Fruit Burr-Reed</t>
  </si>
  <si>
    <t>Sparganium fluctuans</t>
  </si>
  <si>
    <t>(Engelm. ex Morong) B.L. Robins.</t>
  </si>
  <si>
    <t>Floating Burr-Reed</t>
  </si>
  <si>
    <t>Sparganium glomeratum</t>
  </si>
  <si>
    <t>(Beurling ex Laestad.) L. Neum.</t>
  </si>
  <si>
    <t>Clustered Burr-Reed</t>
  </si>
  <si>
    <t>Sparganium natans</t>
  </si>
  <si>
    <t>Arctic Burr-Reed</t>
  </si>
  <si>
    <t>Bosc ex Link</t>
  </si>
  <si>
    <t>Freshwater Cord Grass</t>
  </si>
  <si>
    <t>Spergularia rubra</t>
  </si>
  <si>
    <t>(L.) J.&amp; K. Presl</t>
  </si>
  <si>
    <t>Ruby Sandspurry</t>
  </si>
  <si>
    <t>Sphenopholis obtusata</t>
  </si>
  <si>
    <t>(Michx.) Scribn.</t>
  </si>
  <si>
    <t>Prairie Wedgescale</t>
  </si>
  <si>
    <t>Spinulum annotinum</t>
  </si>
  <si>
    <t>Du Roi</t>
  </si>
  <si>
    <t>White Meadowsweet</t>
  </si>
  <si>
    <t>Steeplebush</t>
  </si>
  <si>
    <t>Spiranthes cernua</t>
  </si>
  <si>
    <t>White Nodding Ladies'-Tresses</t>
  </si>
  <si>
    <t>Spiranthes lacera</t>
  </si>
  <si>
    <t>Northern Slender Ladies'-Tresses</t>
  </si>
  <si>
    <t>Spiranthes magnicamporum</t>
  </si>
  <si>
    <t>Sheviak</t>
  </si>
  <si>
    <t>Great Plains Ladies'-Tresses</t>
  </si>
  <si>
    <t>Spiranthes romanzoffiana</t>
  </si>
  <si>
    <t>Cham.</t>
  </si>
  <si>
    <t>Hooded Ladies'-Tresses</t>
  </si>
  <si>
    <t>(L.) Schleid.</t>
  </si>
  <si>
    <t>Common Duckmeat</t>
  </si>
  <si>
    <t>Sporobolus cryptandrus</t>
  </si>
  <si>
    <t>Sand Dropseed</t>
  </si>
  <si>
    <t>Sporobolus heterolepis</t>
  </si>
  <si>
    <t>(Gray) Gray</t>
  </si>
  <si>
    <t>Prairie Dropseed</t>
  </si>
  <si>
    <t>Sporobolus neglectus</t>
  </si>
  <si>
    <t>Nash</t>
  </si>
  <si>
    <t>Small Dropseed</t>
  </si>
  <si>
    <t>Stachys pilosa</t>
  </si>
  <si>
    <t>Hairy Hedge-Nettle</t>
  </si>
  <si>
    <t>Smooth Hedge-Nettle</t>
  </si>
  <si>
    <t>Staphylea trifolia</t>
  </si>
  <si>
    <t>American Bladdernut</t>
  </si>
  <si>
    <t>Boreal Starwort</t>
  </si>
  <si>
    <t>Stellaria crassifolia</t>
  </si>
  <si>
    <t>Fleshy Starwort</t>
  </si>
  <si>
    <t>Stellaria longifolia</t>
  </si>
  <si>
    <t>Long-Leaf Starwort</t>
  </si>
  <si>
    <t>Stellaria longipes</t>
  </si>
  <si>
    <t>Long-Stalk Starwort</t>
  </si>
  <si>
    <t>Stellaria media</t>
  </si>
  <si>
    <t>(L.) Vill.</t>
  </si>
  <si>
    <t>Common Chickweed</t>
  </si>
  <si>
    <t>Ehrh. ex Hoffmann</t>
  </si>
  <si>
    <t>Clasping Twistedstalk</t>
  </si>
  <si>
    <t>Streptopus lanceolatus</t>
  </si>
  <si>
    <t>(Ait.) Reveal</t>
  </si>
  <si>
    <t>Lance-Leaf Twistedstalk</t>
  </si>
  <si>
    <t>Strophostyles helvola</t>
  </si>
  <si>
    <t>Trailing Fuzzy-Bean</t>
  </si>
  <si>
    <t>Stuckenia filiformis</t>
  </si>
  <si>
    <t>(Pers.) Börner</t>
  </si>
  <si>
    <t>Slender-Leaf False Pondweed</t>
  </si>
  <si>
    <t>Stuckenia pectinata</t>
  </si>
  <si>
    <t>(L.)Börner</t>
  </si>
  <si>
    <t>Sago False Pondweed</t>
  </si>
  <si>
    <t>Stuckenia vaginata</t>
  </si>
  <si>
    <t>(Turcz.) Holub</t>
  </si>
  <si>
    <t>Sheathed False Pondweed</t>
  </si>
  <si>
    <t>Suaeda calceoliformis</t>
  </si>
  <si>
    <t>(Hook.) Moq.</t>
  </si>
  <si>
    <t>Paiuteweed</t>
  </si>
  <si>
    <t>Symphoricarpos albus</t>
  </si>
  <si>
    <t>(L.) Blake</t>
  </si>
  <si>
    <t>Common Snowberry</t>
  </si>
  <si>
    <t>Symphoricarpos occidentalis</t>
  </si>
  <si>
    <t>Western Snowberry</t>
  </si>
  <si>
    <t>Symphoricarpos orbiculatus</t>
  </si>
  <si>
    <t>Coral-Berry</t>
  </si>
  <si>
    <t>Symphyotrichum boreale</t>
  </si>
  <si>
    <t>(Torr. &amp; Gray) A.&amp; D. Löve</t>
  </si>
  <si>
    <t>Boreal American-Aster</t>
  </si>
  <si>
    <t>Symphyotrichum ciliatum</t>
  </si>
  <si>
    <t>(Ledeb.) Nesom</t>
  </si>
  <si>
    <t>Alkali American-Aster</t>
  </si>
  <si>
    <t>(L.) Nesom</t>
  </si>
  <si>
    <t>Symphyotrichum ericoides</t>
  </si>
  <si>
    <t>White Heath American-Aster</t>
  </si>
  <si>
    <t>Symphyotrichum falcatum</t>
  </si>
  <si>
    <t>(Lindl.) Nesom</t>
  </si>
  <si>
    <t>Rough White Prairie American-Aster</t>
  </si>
  <si>
    <t>Symphyotrichum laeve</t>
  </si>
  <si>
    <t>Smooth Blue American-Aster</t>
  </si>
  <si>
    <t>Symphyotrichum lanceolatum</t>
  </si>
  <si>
    <t>(Willd.) Nesom</t>
  </si>
  <si>
    <t>White Panicled American-Aster</t>
  </si>
  <si>
    <t>Symphyotrichum lateriflorum</t>
  </si>
  <si>
    <t>Farewell-Summer</t>
  </si>
  <si>
    <t>Symphyotrichum novae-angliae</t>
  </si>
  <si>
    <t>New England American-Aster</t>
  </si>
  <si>
    <t>Symphyotrichum ontarionis</t>
  </si>
  <si>
    <t>(Wieg.) Nesom</t>
  </si>
  <si>
    <t>Ontario American-Aster</t>
  </si>
  <si>
    <t>Symphyotrichum pilosum</t>
  </si>
  <si>
    <t>White Oldfield American-Aster</t>
  </si>
  <si>
    <t>Symphyotrichum praealtum</t>
  </si>
  <si>
    <t>(Poir.) Nesom</t>
  </si>
  <si>
    <t>Willow-Leaf American-Aster</t>
  </si>
  <si>
    <t>Symphyotrichum prenanthoides</t>
  </si>
  <si>
    <t>(Muhl. ex Willd.) Nesom</t>
  </si>
  <si>
    <t>Crooked-Stem American-Aster</t>
  </si>
  <si>
    <t>Symphyotrichum puniceum</t>
  </si>
  <si>
    <t>Purple-Stem American-Aster</t>
  </si>
  <si>
    <t>Symphyotrichum robynsianum</t>
  </si>
  <si>
    <t>(Rouss.) L. Brouillet &amp; Labrecque</t>
  </si>
  <si>
    <t>Robyns' American-Aster</t>
  </si>
  <si>
    <t>(L.) Salisb. ex Nutt.</t>
  </si>
  <si>
    <t>Skunk-Cabbage</t>
  </si>
  <si>
    <t>Tanacetum vulgare</t>
  </si>
  <si>
    <t>Common Tansy</t>
  </si>
  <si>
    <t>Taraxacum officinale</t>
  </si>
  <si>
    <t>G.H. Weber ex Wiggers</t>
  </si>
  <si>
    <t>Common Dandelion</t>
  </si>
  <si>
    <t>American Yew</t>
  </si>
  <si>
    <t>Tephroseris palustris</t>
  </si>
  <si>
    <t>(L.) Reichenb.</t>
  </si>
  <si>
    <t>Clustered Marsh Squaw-Weed</t>
  </si>
  <si>
    <t>American Germander</t>
  </si>
  <si>
    <t>Fisch. &amp; Avé-Lall.</t>
  </si>
  <si>
    <t>Purple Meadow-Rue</t>
  </si>
  <si>
    <t>Thalictrum dioicum</t>
  </si>
  <si>
    <t>Early Meadow-Rue</t>
  </si>
  <si>
    <t>Thalictrum revolutum</t>
  </si>
  <si>
    <t>Waxy-Leaf Meadow-Rue</t>
  </si>
  <si>
    <t>Thalictrum thalictroides</t>
  </si>
  <si>
    <t>(L.) Eames &amp; Boivin</t>
  </si>
  <si>
    <t>Rue-Anemone</t>
  </si>
  <si>
    <t>Thalictrum venulosum</t>
  </si>
  <si>
    <t>Trel.</t>
  </si>
  <si>
    <t>Veiny-Leaf Meadow-Rue</t>
  </si>
  <si>
    <t>Thaspium barbinode</t>
  </si>
  <si>
    <t>(Michx.) Nutt.</t>
  </si>
  <si>
    <t>Hairy-Joint Meadow-Parsnip</t>
  </si>
  <si>
    <t>Thelypteris palustris</t>
  </si>
  <si>
    <t>Schott</t>
  </si>
  <si>
    <t>Eastern Marsh Fern</t>
  </si>
  <si>
    <t>Thlaspi arvense</t>
  </si>
  <si>
    <t>Field Pennycress</t>
  </si>
  <si>
    <t>Thuja occidentalis</t>
  </si>
  <si>
    <t>Eastern Arborvitae</t>
  </si>
  <si>
    <t>Tiarella cordifolia</t>
  </si>
  <si>
    <t>Heart-Leaf Foamflower</t>
  </si>
  <si>
    <t>American Basswood</t>
  </si>
  <si>
    <t>Torreyochloa pallida</t>
  </si>
  <si>
    <t>(Torr.) Church</t>
  </si>
  <si>
    <t>Pale False Manna Grass</t>
  </si>
  <si>
    <t>Toxicodendron radicans</t>
  </si>
  <si>
    <t>Eastern Poison-Ivy</t>
  </si>
  <si>
    <t>Toxicodendron rydbergii</t>
  </si>
  <si>
    <t>(Small ex Rydb.) Greene</t>
  </si>
  <si>
    <t>Western Poison-Ivy</t>
  </si>
  <si>
    <t>Toxicodendron vernix</t>
  </si>
  <si>
    <t>Poison-Sumac</t>
  </si>
  <si>
    <t>Tradescantia bracteata</t>
  </si>
  <si>
    <t>Small</t>
  </si>
  <si>
    <t>Long-Bract Spiderwort</t>
  </si>
  <si>
    <t>Tradescantia ohiensis</t>
  </si>
  <si>
    <t>Bluejacket</t>
  </si>
  <si>
    <t>Triadenum fraseri</t>
  </si>
  <si>
    <t>(Spach) Gleason</t>
  </si>
  <si>
    <t>Fraser's Marsh-St. John's-Wort</t>
  </si>
  <si>
    <t>Triantha glutinosa</t>
  </si>
  <si>
    <t>(Michx.) Baker</t>
  </si>
  <si>
    <t>Sticky False Asphodel</t>
  </si>
  <si>
    <t>Trichophorum alpinum</t>
  </si>
  <si>
    <t>Alpine Leafless-Bulrush</t>
  </si>
  <si>
    <t>Trichophorum caespitosum</t>
  </si>
  <si>
    <t>Tufted Leafless-Bulrush</t>
  </si>
  <si>
    <t>Trichophorum clintonii</t>
  </si>
  <si>
    <t>Clinton's Leafless-Bulrush</t>
  </si>
  <si>
    <t>Maystar</t>
  </si>
  <si>
    <t>Trifolium hybridum</t>
  </si>
  <si>
    <t>Alsike Clover</t>
  </si>
  <si>
    <t>Trifolium pratense</t>
  </si>
  <si>
    <t>Red Clover</t>
  </si>
  <si>
    <t>White Clover</t>
  </si>
  <si>
    <t>Triglochin maritima</t>
  </si>
  <si>
    <t>Seaside Arrow-Grass</t>
  </si>
  <si>
    <t>Triglochin palustris</t>
  </si>
  <si>
    <t>Marsh Arrow-Grass</t>
  </si>
  <si>
    <t>Trillium cernuum</t>
  </si>
  <si>
    <t>Whip-Poor-Will-Flower</t>
  </si>
  <si>
    <t>Trillium flexipes</t>
  </si>
  <si>
    <t>Nodding Wakerobin</t>
  </si>
  <si>
    <t>Triodanis perfoliata</t>
  </si>
  <si>
    <t>(L.) Nieuwl.</t>
  </si>
  <si>
    <t>Clasping-Leaf Venus'-Looking-Glass</t>
  </si>
  <si>
    <t>Tripleurospermum maritimum</t>
  </si>
  <si>
    <t>(L.) W.D.J. Koch</t>
  </si>
  <si>
    <t>False Mayweed</t>
  </si>
  <si>
    <t>Trisetum spicatum</t>
  </si>
  <si>
    <t>(L.) Richter</t>
  </si>
  <si>
    <t>Narrow False Oat</t>
  </si>
  <si>
    <t>Tsuga canadensis</t>
  </si>
  <si>
    <t>(L.) Carr.</t>
  </si>
  <si>
    <t>Eastern Hemlock</t>
  </si>
  <si>
    <t>Colt's-Foot</t>
  </si>
  <si>
    <t>Narrow-Leaf Cat-Tail</t>
  </si>
  <si>
    <t>Typha latifolia</t>
  </si>
  <si>
    <t>Broad-Leaf Cat-Tail</t>
  </si>
  <si>
    <t>Typha X glauca</t>
  </si>
  <si>
    <t>Godr. (pro sp.)</t>
  </si>
  <si>
    <t>Ulmus americana</t>
  </si>
  <si>
    <t>American Elm</t>
  </si>
  <si>
    <t>Siberian Elm</t>
  </si>
  <si>
    <t>Ulmus rubra</t>
  </si>
  <si>
    <t>Slippery Elm</t>
  </si>
  <si>
    <t>Ulmus thomasii</t>
  </si>
  <si>
    <t>Rock Elm</t>
  </si>
  <si>
    <t>Stinging Nettle</t>
  </si>
  <si>
    <t>Utricularia cornuta</t>
  </si>
  <si>
    <t>Horned Bladderwort</t>
  </si>
  <si>
    <t>Utricularia geminiscapa</t>
  </si>
  <si>
    <t>Benj.</t>
  </si>
  <si>
    <t>Hidden-Fruit Bladderwort</t>
  </si>
  <si>
    <t>Utricularia gibba</t>
  </si>
  <si>
    <t>Humped Bladderwort</t>
  </si>
  <si>
    <t>Utricularia intermedia</t>
  </si>
  <si>
    <t>Flat-Leaf Bladderwort</t>
  </si>
  <si>
    <t>Utricularia macrorhiza</t>
  </si>
  <si>
    <t>Le Conte</t>
  </si>
  <si>
    <t>Greater Bladderwort</t>
  </si>
  <si>
    <t>Utricularia minor</t>
  </si>
  <si>
    <t>Lesser Bladderwort</t>
  </si>
  <si>
    <t>Utricularia purpurea</t>
  </si>
  <si>
    <t>Eastern Purple Bladderwort</t>
  </si>
  <si>
    <t>Utricularia resupinata</t>
  </si>
  <si>
    <t>B.D. Greene ex Bigelow</t>
  </si>
  <si>
    <t>Lavender Bladderwort</t>
  </si>
  <si>
    <t>Uvularia sessilifolia</t>
  </si>
  <si>
    <t>Sessile-Leaf Bellwort</t>
  </si>
  <si>
    <t>Late Lowbush Blueberry</t>
  </si>
  <si>
    <t>Vaccinium caespitosum</t>
  </si>
  <si>
    <t>Dwarf Blueberry</t>
  </si>
  <si>
    <t>Vaccinium macrocarpon</t>
  </si>
  <si>
    <t>Large Cranberry</t>
  </si>
  <si>
    <t>Vaccinium myrtilloides</t>
  </si>
  <si>
    <t>Velvet-Leaf Blueberry</t>
  </si>
  <si>
    <t>Vaccinium oxycoccos</t>
  </si>
  <si>
    <t>Small Cranberry</t>
  </si>
  <si>
    <t>Northern Mountain-Cranberry</t>
  </si>
  <si>
    <t>Tobacco-Root</t>
  </si>
  <si>
    <t>Vallisneria americana</t>
  </si>
  <si>
    <t>American Eel-Grass</t>
  </si>
  <si>
    <t>White Moth Mullein</t>
  </si>
  <si>
    <t>Verbena bracteata</t>
  </si>
  <si>
    <t>Cav. ex Lag. &amp; Rodr.</t>
  </si>
  <si>
    <t>Carpet Vervain</t>
  </si>
  <si>
    <t>Simpler's-Joy</t>
  </si>
  <si>
    <t>Verbena urticifolia</t>
  </si>
  <si>
    <t>White Vervain</t>
  </si>
  <si>
    <t>Prairie Ironweed</t>
  </si>
  <si>
    <t>Veronica americana</t>
  </si>
  <si>
    <t>Schwein. ex Benth.</t>
  </si>
  <si>
    <t>American-Brooklime</t>
  </si>
  <si>
    <t>Veronica anagallis-aquatica</t>
  </si>
  <si>
    <t>Blue Water Speedwell</t>
  </si>
  <si>
    <t>Veronica arvensis</t>
  </si>
  <si>
    <t>Corn Speedwell</t>
  </si>
  <si>
    <t>Veronica officinalis</t>
  </si>
  <si>
    <t>Common Gypsyweed</t>
  </si>
  <si>
    <t>Neckweed</t>
  </si>
  <si>
    <t>Veronica scutellata</t>
  </si>
  <si>
    <t>Grass-Leaf Speedwell</t>
  </si>
  <si>
    <t>Thyme-Leaf Speedwell</t>
  </si>
  <si>
    <t>Veronicastrum virginicum</t>
  </si>
  <si>
    <t>(L.) Farw.</t>
  </si>
  <si>
    <t>Culver's-Root</t>
  </si>
  <si>
    <t>Southern Arrow-Wood</t>
  </si>
  <si>
    <t>Viburnum edule</t>
  </si>
  <si>
    <t>(Michx.) Raf.</t>
  </si>
  <si>
    <t>Squashberry</t>
  </si>
  <si>
    <t>Viburnum lentago</t>
  </si>
  <si>
    <t>Nanny-Berry</t>
  </si>
  <si>
    <t>Viburnum opulus</t>
  </si>
  <si>
    <t>Highbush-Cranberry</t>
  </si>
  <si>
    <t>American Purple Vetch</t>
  </si>
  <si>
    <t>Garden Vetch</t>
  </si>
  <si>
    <t>Viola adunca</t>
  </si>
  <si>
    <t>Hook-Spur Violet</t>
  </si>
  <si>
    <t>Viola affinis</t>
  </si>
  <si>
    <t>Sand Violet</t>
  </si>
  <si>
    <t>Sweet White Violet</t>
  </si>
  <si>
    <t>Viola canadensis</t>
  </si>
  <si>
    <t>Canadian White Violet</t>
  </si>
  <si>
    <t>Viola cucullata</t>
  </si>
  <si>
    <t>Marsh Blue Violet</t>
  </si>
  <si>
    <t>Viola labradorica</t>
  </si>
  <si>
    <t>Alpine Violet</t>
  </si>
  <si>
    <t>Bog White Violet</t>
  </si>
  <si>
    <t>Lloyd</t>
  </si>
  <si>
    <t>Smooth White Violet</t>
  </si>
  <si>
    <t>Viola missouriensis</t>
  </si>
  <si>
    <t>Missouri Violet</t>
  </si>
  <si>
    <t>Viola nephrophylla</t>
  </si>
  <si>
    <t>Northern Bog Violet</t>
  </si>
  <si>
    <t>Viola novae-angliae</t>
  </si>
  <si>
    <t>House</t>
  </si>
  <si>
    <t>New England Blue Violet</t>
  </si>
  <si>
    <t>Viola pedatifida</t>
  </si>
  <si>
    <t>G. Don</t>
  </si>
  <si>
    <t>Crow-Foot Violet</t>
  </si>
  <si>
    <t>Viola pubescens</t>
  </si>
  <si>
    <t>Downy Yellow Violet</t>
  </si>
  <si>
    <t>Viola renifolia</t>
  </si>
  <si>
    <t>Kidney-Leaf White Violet</t>
  </si>
  <si>
    <t>Arrow-Leaf Violet</t>
  </si>
  <si>
    <t>Viola sororia</t>
  </si>
  <si>
    <t>Hooded Blue Violet</t>
  </si>
  <si>
    <t>Viola X bernardii</t>
  </si>
  <si>
    <t>Greene (Greene)</t>
  </si>
  <si>
    <t>Viola X napae</t>
  </si>
  <si>
    <t>Viola X primulifolia</t>
  </si>
  <si>
    <t>Summer Grape</t>
  </si>
  <si>
    <t>Vitis riparia</t>
  </si>
  <si>
    <t>River-Bank Grape</t>
  </si>
  <si>
    <t>(Walt.) Rydb.</t>
  </si>
  <si>
    <t>Eight-Flower Six-Weeks Grass</t>
  </si>
  <si>
    <t>Wolffia borealis</t>
  </si>
  <si>
    <t>(Engelm. ex Hegelm.) Landolt ex Landolt &amp; Wildi</t>
  </si>
  <si>
    <t>Northern Watermeal</t>
  </si>
  <si>
    <t>Wolffia brasiliensis</t>
  </si>
  <si>
    <t>Weddell</t>
  </si>
  <si>
    <t>Brazilian Watermeal</t>
  </si>
  <si>
    <t>Wolffia columbiana</t>
  </si>
  <si>
    <t>Karst.</t>
  </si>
  <si>
    <t>Columbian Watermeal</t>
  </si>
  <si>
    <t>Xanthium strumarium</t>
  </si>
  <si>
    <t>Rough Cockleburr</t>
  </si>
  <si>
    <t>Xyris montana</t>
  </si>
  <si>
    <t>Ries</t>
  </si>
  <si>
    <t>Northern Yellow-Eyed-Grass</t>
  </si>
  <si>
    <t>Xyris torta</t>
  </si>
  <si>
    <t>Slender Yellow-Eyed-Grass</t>
  </si>
  <si>
    <t>Zannichellia palustris</t>
  </si>
  <si>
    <t>Horned-Pondweed</t>
  </si>
  <si>
    <t>Zanthoxylum americanum</t>
  </si>
  <si>
    <t>Toothachetree</t>
  </si>
  <si>
    <t>Indian Wild Rice</t>
  </si>
  <si>
    <t>Zizania palustris</t>
  </si>
  <si>
    <t>Northern Wild Rice</t>
  </si>
  <si>
    <t>Zizia aptera</t>
  </si>
  <si>
    <t>(Gray) Fern.</t>
  </si>
  <si>
    <t>Heart-Leaf Alexanders</t>
  </si>
  <si>
    <t>Golden Alexanders</t>
  </si>
  <si>
    <t>MW-MN</t>
  </si>
  <si>
    <t>Abies fraseri</t>
  </si>
  <si>
    <t>Fraser's Fir</t>
  </si>
  <si>
    <t>(Pursh) Poir.</t>
  </si>
  <si>
    <t>Achnatherum hymenoides</t>
  </si>
  <si>
    <t>Indian Rice Grass</t>
  </si>
  <si>
    <t>(Roemer &amp; J.A. Schultes) Barkworth</t>
  </si>
  <si>
    <t>Agoseris glauca</t>
  </si>
  <si>
    <t>Pale Goat-Chicory</t>
  </si>
  <si>
    <t>(Pursh) Raf.</t>
  </si>
  <si>
    <t>Agrimonia rostellata</t>
  </si>
  <si>
    <t>Beaked Grooveburr</t>
  </si>
  <si>
    <t>Amelanchier alnifolia</t>
  </si>
  <si>
    <t>Saskatoon Service-Berry</t>
  </si>
  <si>
    <t>(Nutt.) Nutt. ex M. Roemer</t>
  </si>
  <si>
    <t>Amelanchier X intermedia</t>
  </si>
  <si>
    <t>Spach (pro sp.)</t>
  </si>
  <si>
    <t>Ammannia coccinea</t>
  </si>
  <si>
    <t>Valley Redstem</t>
  </si>
  <si>
    <t>Rottb.</t>
  </si>
  <si>
    <t>Amorpha nana</t>
  </si>
  <si>
    <t>Fragrant Indigo-Bush</t>
  </si>
  <si>
    <t>Androsace septentrionalis</t>
  </si>
  <si>
    <t>Pygmy-Flower Rock-Jasmine</t>
  </si>
  <si>
    <t>Field Pussytoes</t>
  </si>
  <si>
    <t>Artemisia cana</t>
  </si>
  <si>
    <t>Coaltown Sagebrush</t>
  </si>
  <si>
    <t>Asclepias exaltata</t>
  </si>
  <si>
    <t>Poke Milkweed</t>
  </si>
  <si>
    <t>Green Milkweed</t>
  </si>
  <si>
    <t>(Pennell) Woods.</t>
  </si>
  <si>
    <t>Asplenium trichomanes</t>
  </si>
  <si>
    <t>Maidenhair Spleenwort</t>
  </si>
  <si>
    <t>Astragalus agrestis</t>
  </si>
  <si>
    <t>Cock's-Head</t>
  </si>
  <si>
    <t>Dougl. ex G. Don</t>
  </si>
  <si>
    <t>Avena sativa</t>
  </si>
  <si>
    <t>Oat</t>
  </si>
  <si>
    <t>Betula pubescens</t>
  </si>
  <si>
    <t>Downy Birch</t>
  </si>
  <si>
    <t>Bistorta vivipara</t>
  </si>
  <si>
    <t>Serpent-Grass</t>
  </si>
  <si>
    <t>Botrychium ascendens</t>
  </si>
  <si>
    <t>Triangle-Lobe Moonwort</t>
  </si>
  <si>
    <t>W.H. Wagner</t>
  </si>
  <si>
    <t>Brassica juncea</t>
  </si>
  <si>
    <t>Chinese Mustard</t>
  </si>
  <si>
    <t>(L.) Czern.</t>
  </si>
  <si>
    <t>Canadanthus modestus</t>
  </si>
  <si>
    <t>Canada-Aster</t>
  </si>
  <si>
    <t>Cardamine flexuosa</t>
  </si>
  <si>
    <t>Woodland Bittercress</t>
  </si>
  <si>
    <t>With.</t>
  </si>
  <si>
    <t>Carex albicans</t>
  </si>
  <si>
    <t>White-Tinge Sedge</t>
  </si>
  <si>
    <t>Willd. ex Spreng.</t>
  </si>
  <si>
    <t>Carex conjuncta</t>
  </si>
  <si>
    <t>Soft Fox Sedge</t>
  </si>
  <si>
    <t>Carex hallii</t>
  </si>
  <si>
    <t>Deer Sedge</t>
  </si>
  <si>
    <t>Olney</t>
  </si>
  <si>
    <t>Carex praticola</t>
  </si>
  <si>
    <t>Northern Meadow Sedge</t>
  </si>
  <si>
    <t>Carex richardsonii</t>
  </si>
  <si>
    <t>Richardson's Sedge</t>
  </si>
  <si>
    <t>Carex scirpoidea</t>
  </si>
  <si>
    <t>Canadian Single-Spike Sedge</t>
  </si>
  <si>
    <t>Carex squarrosa</t>
  </si>
  <si>
    <t>Squarrose Sedge</t>
  </si>
  <si>
    <t>Castilleja septentrionalis</t>
  </si>
  <si>
    <t>Labrador Indian-Paintbrush</t>
  </si>
  <si>
    <t>Chamaesyce humistrata</t>
  </si>
  <si>
    <t>Spreading Sandmat</t>
  </si>
  <si>
    <t>(Engelm. ex Gray) Small</t>
  </si>
  <si>
    <t>Chelidonium majus</t>
  </si>
  <si>
    <t>Greater Celandine</t>
  </si>
  <si>
    <t>Chrysosplenium iowense</t>
  </si>
  <si>
    <t>Alternate-Leaf Golden-Saxifrage</t>
  </si>
  <si>
    <t>Clematis terniflora</t>
  </si>
  <si>
    <t>Sweet Autumn Virgin's-Bower</t>
  </si>
  <si>
    <t>Crassula aquatica</t>
  </si>
  <si>
    <t>Water Pygmyweed</t>
  </si>
  <si>
    <t>(L.) Schoenl.</t>
  </si>
  <si>
    <t>Crepis runcinata</t>
  </si>
  <si>
    <t>Fiddle-Leaf Hawk's-Beard</t>
  </si>
  <si>
    <t>(James) Torr. &amp; Gray</t>
  </si>
  <si>
    <t>Cyperus acuminatus</t>
  </si>
  <si>
    <t>Taper-Tip Flat Sedge</t>
  </si>
  <si>
    <t>Torr. &amp; Hook. ex Torr.</t>
  </si>
  <si>
    <t>Cyperus fuscus</t>
  </si>
  <si>
    <t>Galingale</t>
  </si>
  <si>
    <t>Cyperus rotundus</t>
  </si>
  <si>
    <t>Purple Flat Sedge</t>
  </si>
  <si>
    <t>Dichanthelium aciculare</t>
  </si>
  <si>
    <t>Needle-Leaf Rosette Grass</t>
  </si>
  <si>
    <t>(Desv. ex Poir.) Gould &amp; C.A. Clark</t>
  </si>
  <si>
    <t>Dieteria canescens</t>
  </si>
  <si>
    <t>Hoar False Tansy-Aster</t>
  </si>
  <si>
    <t>Drosera X obovata</t>
  </si>
  <si>
    <t>Mert. &amp; Koch (pro sp.)</t>
  </si>
  <si>
    <t>Egeria densa</t>
  </si>
  <si>
    <t>Brazilian-Waterweed</t>
  </si>
  <si>
    <t>Planch.</t>
  </si>
  <si>
    <t>Eleocharis parvula</t>
  </si>
  <si>
    <t>Little-Head Spike-Rush</t>
  </si>
  <si>
    <t>(Roemer &amp; J.A. Schultes) Link ex Bluff, Nees &amp; Schauer</t>
  </si>
  <si>
    <t>Elodea bifoliata</t>
  </si>
  <si>
    <t>Two-Leaf Waterweed</t>
  </si>
  <si>
    <t>St. John</t>
  </si>
  <si>
    <t>Empetrum nigrum</t>
  </si>
  <si>
    <t>Black Crowberry</t>
  </si>
  <si>
    <t>Erigeron lonchophyllus</t>
  </si>
  <si>
    <t>Short-Ray Fleabane</t>
  </si>
  <si>
    <t>Eriochloa contracta</t>
  </si>
  <si>
    <t>Prairie Cup Grass</t>
  </si>
  <si>
    <t>Fallopia dumetorum</t>
  </si>
  <si>
    <t>Corpse Black-Bindweed</t>
  </si>
  <si>
    <t>Fatoua villosa</t>
  </si>
  <si>
    <t>Hairy Crabweed</t>
  </si>
  <si>
    <t>(Thunb.) Nakai</t>
  </si>
  <si>
    <t>Gaillardia pulchella</t>
  </si>
  <si>
    <t>Firewheel</t>
  </si>
  <si>
    <t>Foug.</t>
  </si>
  <si>
    <t>Gentiana affinis</t>
  </si>
  <si>
    <t>Pleated Gentian</t>
  </si>
  <si>
    <t>Gentianella amarella</t>
  </si>
  <si>
    <t>Autumn Dwarf-Gentian</t>
  </si>
  <si>
    <t>(L.) Börner</t>
  </si>
  <si>
    <t>Glaux maritima</t>
  </si>
  <si>
    <t>Sea-Milkwort</t>
  </si>
  <si>
    <t>Grindelia hirsutula</t>
  </si>
  <si>
    <t>Hairy Gumweed</t>
  </si>
  <si>
    <t>Hook. &amp; Arn.</t>
  </si>
  <si>
    <t>Helianthus maximiliani</t>
  </si>
  <si>
    <t>Maximilian Sunflower</t>
  </si>
  <si>
    <t>Helianthus nuttallii</t>
  </si>
  <si>
    <t>Nuttall's Sunflower</t>
  </si>
  <si>
    <t>Hemerocallis fulva</t>
  </si>
  <si>
    <t>Orange Day-Lily</t>
  </si>
  <si>
    <t>Heteranthera limosa</t>
  </si>
  <si>
    <t>Blue Mud-Plantain</t>
  </si>
  <si>
    <t>(Sw.) Willd.</t>
  </si>
  <si>
    <t>Hieracium gronovii</t>
  </si>
  <si>
    <t>Queendevil</t>
  </si>
  <si>
    <t>Hydrocotyle ranunculoides</t>
  </si>
  <si>
    <t>Floating Marsh-Pennywort</t>
  </si>
  <si>
    <t>Impatiens glandulifera</t>
  </si>
  <si>
    <t>Policeman's-Helmet</t>
  </si>
  <si>
    <t>Royle</t>
  </si>
  <si>
    <t>Isoetes melanopoda</t>
  </si>
  <si>
    <t>Black-Foot Quillwort</t>
  </si>
  <si>
    <t>Gay &amp; Durieu ex Durieu</t>
  </si>
  <si>
    <t>Juncus brachycarpus</t>
  </si>
  <si>
    <t>White-Root Rush</t>
  </si>
  <si>
    <t>Juncus longistylis</t>
  </si>
  <si>
    <t>Long-Style Rush</t>
  </si>
  <si>
    <t>Juncus subtilis</t>
  </si>
  <si>
    <t>Greater Creeping Rush</t>
  </si>
  <si>
    <t>Lespedeza cuneata</t>
  </si>
  <si>
    <t>Chinese Bush-Clover</t>
  </si>
  <si>
    <t>(Dum.-Cours.) G. Don</t>
  </si>
  <si>
    <t>Limosella aquatica</t>
  </si>
  <si>
    <t>Awl-Leaf Mudwort</t>
  </si>
  <si>
    <t>Luzula parviflora</t>
  </si>
  <si>
    <t>Small-Flower Wood-Rush</t>
  </si>
  <si>
    <t>(Ehrh.) Desv.</t>
  </si>
  <si>
    <t>Lysimachia minima</t>
  </si>
  <si>
    <t>Chaffweed</t>
  </si>
  <si>
    <t>Malaxis paludosa</t>
  </si>
  <si>
    <t>Bog Adder's-Mouth Orchid</t>
  </si>
  <si>
    <t>Marsilea vestita</t>
  </si>
  <si>
    <t>Hairy Water-Clover</t>
  </si>
  <si>
    <t>Hook. &amp; Grev.</t>
  </si>
  <si>
    <t>Monolepis nuttalliana</t>
  </si>
  <si>
    <t>Nuttall's Poverty-Weed</t>
  </si>
  <si>
    <t>(J.A. Schultes) Greene</t>
  </si>
  <si>
    <t>Montia chamissoi</t>
  </si>
  <si>
    <t>Chamisso's Candy-Flower</t>
  </si>
  <si>
    <t>(Ledeb. ex Spreng.) Greene</t>
  </si>
  <si>
    <t>Myosotis sylvatica</t>
  </si>
  <si>
    <t>Woodland Forget-Me-Not</t>
  </si>
  <si>
    <t>Najas minor</t>
  </si>
  <si>
    <t>Brittle Waternymph</t>
  </si>
  <si>
    <t>Nymphaea leibergii</t>
  </si>
  <si>
    <t>Dwarf Water-Lily</t>
  </si>
  <si>
    <t>Orthocarpus luteus</t>
  </si>
  <si>
    <t>Golden-Tongue Owl-Clover</t>
  </si>
  <si>
    <t>Oxytropis lambertii</t>
  </si>
  <si>
    <t>Stemless Locoweed</t>
  </si>
  <si>
    <t>Oxytropis splendens</t>
  </si>
  <si>
    <t>Whorled Locoweed</t>
  </si>
  <si>
    <t>Packera pauciflora</t>
  </si>
  <si>
    <t>Rayless Alpine Groundsel</t>
  </si>
  <si>
    <t>(Pursh) A.&amp; D. Löve</t>
  </si>
  <si>
    <t>Penstemon gracilis</t>
  </si>
  <si>
    <t>Lilac Beardtongue</t>
  </si>
  <si>
    <t>Penstemon laevigatus</t>
  </si>
  <si>
    <t>Eastern Smooth Beardtongue</t>
  </si>
  <si>
    <t>Penstemon pallidus</t>
  </si>
  <si>
    <t>Pale Beardtongue</t>
  </si>
  <si>
    <t>Persicaria orientalis</t>
  </si>
  <si>
    <t>Kiss-Me-Over-the-Garden-Gate</t>
  </si>
  <si>
    <t>(L.) Spach</t>
  </si>
  <si>
    <t>Phlox maculata</t>
  </si>
  <si>
    <t>Wild Sweetwilliam</t>
  </si>
  <si>
    <t>Physalis pubescens</t>
  </si>
  <si>
    <t>Husk-Tomato</t>
  </si>
  <si>
    <t>Picea pungens</t>
  </si>
  <si>
    <t>Blue Spruce</t>
  </si>
  <si>
    <t>Pinus rigida</t>
  </si>
  <si>
    <t>Pitch Pine</t>
  </si>
  <si>
    <t>Pistia stratiotes</t>
  </si>
  <si>
    <t>Water-Lettuce</t>
  </si>
  <si>
    <t>Plantago elongata</t>
  </si>
  <si>
    <t>Prairie Plantain</t>
  </si>
  <si>
    <t>Plantago eriopoda</t>
  </si>
  <si>
    <t>Red-Woolly Plantain</t>
  </si>
  <si>
    <t>Poa alpina</t>
  </si>
  <si>
    <t>Alpine Blue Grass</t>
  </si>
  <si>
    <t>Poa arida</t>
  </si>
  <si>
    <t>Prairie Blue Grass</t>
  </si>
  <si>
    <t>Vasey</t>
  </si>
  <si>
    <t>Poa secunda</t>
  </si>
  <si>
    <t>Curly Blue Grass</t>
  </si>
  <si>
    <t>J. Presl</t>
  </si>
  <si>
    <t>Polanisia dodecandra</t>
  </si>
  <si>
    <t>Red-Whisker Clammyweed</t>
  </si>
  <si>
    <t>Polemonium caeruleum</t>
  </si>
  <si>
    <t>Charity</t>
  </si>
  <si>
    <t>Polygala verticillata</t>
  </si>
  <si>
    <t>Whorled Milkwort</t>
  </si>
  <si>
    <t>Polygonum douglasii</t>
  </si>
  <si>
    <t>Douglas' Knotweed</t>
  </si>
  <si>
    <t>Potentilla paradoxa</t>
  </si>
  <si>
    <t>Bushy Cinquefoil</t>
  </si>
  <si>
    <t>Potentilla pensylvanica</t>
  </si>
  <si>
    <t>Pennsylvania Cinquefoil</t>
  </si>
  <si>
    <t>Potentilla rivalis</t>
  </si>
  <si>
    <t>Brook Cinquefoil</t>
  </si>
  <si>
    <t>Proboscidea louisianica</t>
  </si>
  <si>
    <t>Ram's-Horn</t>
  </si>
  <si>
    <t>(P. Mill.) Thellung</t>
  </si>
  <si>
    <t>Psathyrostachys juncea</t>
  </si>
  <si>
    <t>Russian-Wild Rye</t>
  </si>
  <si>
    <t>(Fisch.) Nevski</t>
  </si>
  <si>
    <t>Pseudotsuga menziesii</t>
  </si>
  <si>
    <t>Douglas-Fir</t>
  </si>
  <si>
    <t>(Mirbel) Franco</t>
  </si>
  <si>
    <t>Ranunculus macounii</t>
  </si>
  <si>
    <t>Macoun's Buttercup</t>
  </si>
  <si>
    <t>Rhodiola integrifolia</t>
  </si>
  <si>
    <t>Entire-Leaf Rosewort</t>
  </si>
  <si>
    <t>Rorippa curvipes</t>
  </si>
  <si>
    <t>Blunt-Leaf Yellowcress</t>
  </si>
  <si>
    <t>Rubus arcticus</t>
  </si>
  <si>
    <t>Northern Blackberry</t>
  </si>
  <si>
    <t>Rubus chamaemorus</t>
  </si>
  <si>
    <t>Cloudberry</t>
  </si>
  <si>
    <t>Rumex acetosa</t>
  </si>
  <si>
    <t>Garden Sorrel</t>
  </si>
  <si>
    <t>Rumex occidentalis</t>
  </si>
  <si>
    <t>Western Dock</t>
  </si>
  <si>
    <t>Rumex stenophyllus</t>
  </si>
  <si>
    <t>Narrow-Leaf Dock</t>
  </si>
  <si>
    <t>Sagina nodosa</t>
  </si>
  <si>
    <t>Knotted Pearlwort</t>
  </si>
  <si>
    <t>Salicornia rubra</t>
  </si>
  <si>
    <t>Red Saltwort</t>
  </si>
  <si>
    <t>A. Nels.</t>
  </si>
  <si>
    <t>Salix daphnoides</t>
  </si>
  <si>
    <t>Violet Willow</t>
  </si>
  <si>
    <t>Vill.</t>
  </si>
  <si>
    <t>Salix famelica</t>
  </si>
  <si>
    <t>(Ball) Argus</t>
  </si>
  <si>
    <t>Salix maccalliana</t>
  </si>
  <si>
    <t>Mccalla's Willow</t>
  </si>
  <si>
    <t>Salix pseudomonticola</t>
  </si>
  <si>
    <t>False Mountain Willow</t>
  </si>
  <si>
    <t>Ball</t>
  </si>
  <si>
    <t>Saxifraga cernua</t>
  </si>
  <si>
    <t>Nodding Saxifrage</t>
  </si>
  <si>
    <t>Saxifraga paniculata</t>
  </si>
  <si>
    <t>White Mountain Saxifrage</t>
  </si>
  <si>
    <t>Saxifraga virginiensis</t>
  </si>
  <si>
    <t>Early Saxifrage</t>
  </si>
  <si>
    <t>Schoenoplectus maritimus</t>
  </si>
  <si>
    <t>Saltmarsh Club-Rush</t>
  </si>
  <si>
    <t>(L.) Lye</t>
  </si>
  <si>
    <t>Scolochloa festucacea</t>
  </si>
  <si>
    <t>Common River Grass</t>
  </si>
  <si>
    <t>(Willd.) Link</t>
  </si>
  <si>
    <t>Senecio integerrimus</t>
  </si>
  <si>
    <t>Lamb-Tongue Ragwort</t>
  </si>
  <si>
    <t>Shepherdia canadensis</t>
  </si>
  <si>
    <t>Russet Buffalo-Berry</t>
  </si>
  <si>
    <t>Smilax pulverulenta</t>
  </si>
  <si>
    <t>Downy Carrion-Flower</t>
  </si>
  <si>
    <t>Broom-Corn</t>
  </si>
  <si>
    <t>Spartina gracilis</t>
  </si>
  <si>
    <t>Alkali Cord Grass</t>
  </si>
  <si>
    <t>Trin.</t>
  </si>
  <si>
    <t>Stellaria alsine</t>
  </si>
  <si>
    <t>Bog Chickweed</t>
  </si>
  <si>
    <t>Grimm</t>
  </si>
  <si>
    <t>Stellaria graminea</t>
  </si>
  <si>
    <t>Grass-Leaf Starwort</t>
  </si>
  <si>
    <t>Subularia aquatica</t>
  </si>
  <si>
    <t>American Water-Awlwort</t>
  </si>
  <si>
    <t>Symphyotrichum novi-belgii</t>
  </si>
  <si>
    <t>New Belgium American-Aster</t>
  </si>
  <si>
    <t>Tofieldia pusilla</t>
  </si>
  <si>
    <t>Scotch Featherling</t>
  </si>
  <si>
    <t>(Michx.) Pers.</t>
  </si>
  <si>
    <t>Vaccinium uliginosum</t>
  </si>
  <si>
    <t>Alpine Blueberry</t>
  </si>
  <si>
    <t>Verbena officinalis</t>
  </si>
  <si>
    <t>Herb-of-the-Cross</t>
  </si>
  <si>
    <t>Vernonia baldwinii</t>
  </si>
  <si>
    <t>Western Ironweed</t>
  </si>
  <si>
    <t>Veronica prostrata</t>
  </si>
  <si>
    <t>Prostrate Speedwell</t>
  </si>
  <si>
    <t>X Elyhordeum macounii</t>
  </si>
  <si>
    <t>(Vasey) Barkworth &amp; D.R. Dewey</t>
  </si>
  <si>
    <t>Xanthisma spinulosum</t>
  </si>
  <si>
    <t>Lacy Sleepy Daisy</t>
  </si>
  <si>
    <t>(Pursh) D. Morgan &amp; R.L. Hartman</t>
  </si>
  <si>
    <t>5 cm Mucky Peat or Peat (S3)</t>
  </si>
  <si>
    <t>Plant addition example</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</si>
</sst>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0"/>
      <name val="Arial"/>
      <family val="2"/>
    </font>
    <font>
      <sz val="8.5"/>
      <name val="Arial"/>
      <family val="2"/>
    </font>
    <font>
      <b/>
      <sz val="8.5"/>
      <name val="Arial"/>
      <family val="2"/>
    </font>
    <font>
      <sz val="10"/>
      <name val="Arial"/>
      <family val="2"/>
    </font>
    <font>
      <i/>
      <sz val="8.5"/>
      <name val="Arial"/>
      <family val="2"/>
    </font>
    <font>
      <sz val="7"/>
      <name val="Arial"/>
      <family val="2"/>
    </font>
    <font>
      <b/>
      <sz val="8"/>
      <color indexed="81"/>
      <name val="Tahoma"/>
      <family val="2"/>
    </font>
    <font>
      <sz val="8"/>
      <color indexed="81"/>
      <name val="Tahoma"/>
      <family val="2"/>
    </font>
    <font>
      <u/>
      <sz val="8.5"/>
      <name val="Arial"/>
      <family val="2"/>
    </font>
    <font>
      <sz val="8"/>
      <name val="Arial"/>
      <family val="2"/>
    </font>
    <font>
      <sz val="9"/>
      <color indexed="81"/>
      <name val="Tahoma"/>
      <family val="2"/>
    </font>
    <font>
      <b/>
      <sz val="10"/>
      <color theme="1"/>
      <name val="Calibri"/>
      <family val="2"/>
      <scheme val="minor"/>
    </font>
    <font>
      <sz val="8"/>
      <color theme="1"/>
      <name val="Calibri"/>
      <family val="2"/>
      <scheme val="minor"/>
    </font>
    <font>
      <sz val="7"/>
      <color theme="1"/>
      <name val="Calibri"/>
      <family val="2"/>
      <scheme val="minor"/>
    </font>
    <font>
      <i/>
      <sz val="9"/>
      <color theme="1"/>
      <name val="Calibri"/>
      <family val="2"/>
      <scheme val="minor"/>
    </font>
    <font>
      <sz val="9"/>
      <color theme="1"/>
      <name val="Calibri"/>
      <family val="2"/>
      <scheme val="minor"/>
    </font>
    <font>
      <sz val="9"/>
      <color indexed="81"/>
      <name val="Tahoma"/>
      <charset val="1"/>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style="hair">
        <color indexed="64"/>
      </top>
      <bottom style="thin">
        <color indexed="64"/>
      </bottom>
      <diagonal/>
    </border>
    <border>
      <left/>
      <right/>
      <top style="hair">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24">
    <xf numFmtId="0" fontId="0" fillId="0" borderId="0" xfId="0"/>
    <xf numFmtId="0" fontId="2" fillId="0" borderId="0" xfId="0" applyFont="1" applyAlignment="1" applyProtection="1">
      <alignment horizontal="left"/>
      <protection locked="0"/>
    </xf>
    <xf numFmtId="0" fontId="2" fillId="0" borderId="1" xfId="0" applyFont="1" applyBorder="1" applyAlignment="1" applyProtection="1">
      <alignment horizontal="left"/>
      <protection locked="0"/>
    </xf>
    <xf numFmtId="0" fontId="2" fillId="0" borderId="1"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0" xfId="0" applyFont="1" applyBorder="1" applyAlignment="1" applyProtection="1">
      <alignment horizontal="left"/>
      <protection locked="0"/>
    </xf>
    <xf numFmtId="0" fontId="1" fillId="0" borderId="2" xfId="0" applyFont="1" applyBorder="1" applyAlignment="1" applyProtection="1">
      <alignment horizontal="left" vertical="center"/>
      <protection locked="0"/>
    </xf>
    <xf numFmtId="0" fontId="2" fillId="0" borderId="3" xfId="0" applyFont="1" applyBorder="1" applyAlignment="1" applyProtection="1">
      <alignment horizontal="left"/>
      <protection locked="0"/>
    </xf>
    <xf numFmtId="0" fontId="2" fillId="0" borderId="4" xfId="0" applyFont="1" applyBorder="1" applyAlignment="1" applyProtection="1">
      <alignment horizontal="left"/>
      <protection locked="0"/>
    </xf>
    <xf numFmtId="0" fontId="3" fillId="0" borderId="0" xfId="0" applyFont="1" applyBorder="1" applyAlignment="1" applyProtection="1">
      <alignment horizontal="left"/>
      <protection locked="0"/>
    </xf>
    <xf numFmtId="0" fontId="3" fillId="0" borderId="0" xfId="0" applyFont="1" applyBorder="1" applyAlignment="1" applyProtection="1">
      <protection locked="0"/>
    </xf>
    <xf numFmtId="0" fontId="2" fillId="0" borderId="0" xfId="0" applyFont="1" applyBorder="1" applyAlignment="1" applyProtection="1">
      <protection locked="0"/>
    </xf>
    <xf numFmtId="0" fontId="2" fillId="0" borderId="4" xfId="0" applyFont="1" applyBorder="1" applyAlignment="1" applyProtection="1">
      <protection locked="0"/>
    </xf>
    <xf numFmtId="0" fontId="0" fillId="0" borderId="0" xfId="0" applyBorder="1" applyAlignment="1" applyProtection="1">
      <protection locked="0"/>
    </xf>
    <xf numFmtId="0" fontId="2" fillId="0" borderId="5" xfId="0" applyFont="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6" xfId="0" applyFont="1" applyBorder="1" applyAlignment="1" applyProtection="1">
      <alignment horizontal="left"/>
      <protection locked="0"/>
    </xf>
    <xf numFmtId="0" fontId="2" fillId="0" borderId="7" xfId="0" applyFont="1" applyBorder="1" applyAlignment="1" applyProtection="1">
      <alignment horizontal="left"/>
      <protection locked="0"/>
    </xf>
    <xf numFmtId="0" fontId="4" fillId="0" borderId="0" xfId="0" applyFont="1" applyBorder="1" applyAlignment="1" applyProtection="1">
      <alignment horizontal="left" vertical="center" wrapText="1" indent="1"/>
      <protection locked="0"/>
    </xf>
    <xf numFmtId="0" fontId="4" fillId="0" borderId="1" xfId="0" applyFont="1" applyBorder="1" applyAlignment="1" applyProtection="1">
      <alignment horizontal="left" vertical="center" wrapText="1" indent="1"/>
      <protection locked="0"/>
    </xf>
    <xf numFmtId="0" fontId="1" fillId="0" borderId="0" xfId="0" applyFont="1" applyAlignment="1" applyProtection="1">
      <protection locked="0"/>
    </xf>
    <xf numFmtId="0" fontId="1" fillId="0" borderId="1" xfId="0" applyFont="1" applyBorder="1" applyAlignment="1" applyProtection="1">
      <protection locked="0"/>
    </xf>
    <xf numFmtId="0" fontId="2" fillId="0" borderId="8" xfId="0" applyFont="1" applyBorder="1" applyAlignment="1" applyProtection="1">
      <alignment horizontal="center"/>
    </xf>
    <xf numFmtId="0" fontId="3" fillId="0" borderId="6" xfId="0" applyFont="1" applyBorder="1" applyAlignment="1" applyProtection="1">
      <protection locked="0"/>
    </xf>
    <xf numFmtId="0" fontId="2" fillId="0" borderId="6" xfId="0" applyFont="1" applyBorder="1" applyAlignment="1" applyProtection="1">
      <protection locked="0"/>
    </xf>
    <xf numFmtId="0" fontId="2" fillId="0" borderId="0" xfId="0" applyFont="1" applyProtection="1">
      <protection locked="0"/>
    </xf>
    <xf numFmtId="49" fontId="2" fillId="0" borderId="1" xfId="0" applyNumberFormat="1" applyFont="1" applyBorder="1" applyAlignment="1" applyProtection="1">
      <alignment horizontal="center"/>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2" fillId="0" borderId="0" xfId="0" applyFont="1" applyBorder="1" applyProtection="1">
      <protection locked="0"/>
    </xf>
    <xf numFmtId="0" fontId="2" fillId="0" borderId="3" xfId="0" applyFont="1" applyBorder="1" applyProtection="1">
      <protection locked="0"/>
    </xf>
    <xf numFmtId="0" fontId="2" fillId="0" borderId="4" xfId="0" applyFont="1" applyBorder="1" applyProtection="1">
      <protection locked="0"/>
    </xf>
    <xf numFmtId="0" fontId="2" fillId="0" borderId="0" xfId="0" applyFont="1" applyFill="1" applyBorder="1" applyAlignment="1" applyProtection="1">
      <protection locked="0"/>
    </xf>
    <xf numFmtId="0" fontId="2" fillId="0" borderId="3" xfId="0" applyFont="1" applyBorder="1" applyProtection="1"/>
    <xf numFmtId="0" fontId="2" fillId="0" borderId="2" xfId="0" applyFont="1" applyBorder="1" applyProtection="1">
      <protection locked="0"/>
    </xf>
    <xf numFmtId="0" fontId="3" fillId="0" borderId="6" xfId="0" applyFont="1" applyBorder="1" applyProtection="1">
      <protection locked="0"/>
    </xf>
    <xf numFmtId="0" fontId="2" fillId="0" borderId="6" xfId="0" applyFont="1" applyBorder="1" applyProtection="1">
      <protection locked="0"/>
    </xf>
    <xf numFmtId="0" fontId="2" fillId="0" borderId="7" xfId="0" applyFont="1" applyBorder="1" applyProtection="1">
      <protection locked="0"/>
    </xf>
    <xf numFmtId="0" fontId="2" fillId="0" borderId="0" xfId="0" applyFont="1" applyBorder="1" applyAlignment="1" applyProtection="1">
      <alignment horizontal="center" wrapText="1"/>
      <protection locked="0"/>
    </xf>
    <xf numFmtId="0" fontId="3" fillId="0" borderId="7" xfId="0" applyFont="1" applyBorder="1" applyProtection="1">
      <protection locked="0"/>
    </xf>
    <xf numFmtId="0" fontId="2" fillId="0" borderId="6" xfId="0" applyFont="1" applyBorder="1" applyAlignment="1" applyProtection="1">
      <alignment horizontal="center"/>
      <protection locked="0"/>
    </xf>
    <xf numFmtId="0" fontId="2" fillId="0" borderId="5" xfId="0" applyFont="1" applyBorder="1" applyProtection="1">
      <protection locked="0"/>
    </xf>
    <xf numFmtId="0" fontId="2" fillId="0" borderId="9" xfId="0" applyFont="1" applyBorder="1" applyProtection="1">
      <protection locked="0"/>
    </xf>
    <xf numFmtId="0" fontId="2" fillId="0" borderId="1" xfId="0" applyFont="1" applyBorder="1" applyAlignment="1" applyProtection="1">
      <protection locked="0"/>
    </xf>
    <xf numFmtId="0" fontId="2" fillId="0" borderId="0" xfId="0" applyFont="1" applyAlignment="1" applyProtection="1">
      <protection locked="0"/>
    </xf>
    <xf numFmtId="0" fontId="0" fillId="0" borderId="6" xfId="0" applyBorder="1"/>
    <xf numFmtId="0" fontId="0" fillId="0" borderId="0" xfId="0" applyBorder="1"/>
    <xf numFmtId="0" fontId="0" fillId="0" borderId="2" xfId="0" applyBorder="1"/>
    <xf numFmtId="0" fontId="0" fillId="0" borderId="7" xfId="0" applyBorder="1"/>
    <xf numFmtId="0" fontId="0" fillId="0" borderId="3" xfId="0" applyBorder="1"/>
    <xf numFmtId="0" fontId="0" fillId="0" borderId="4" xfId="0" applyBorder="1"/>
    <xf numFmtId="0" fontId="2" fillId="0" borderId="9" xfId="0" applyFont="1" applyBorder="1" applyAlignment="1" applyProtection="1">
      <alignment horizontal="left"/>
      <protection locked="0"/>
    </xf>
    <xf numFmtId="0" fontId="0" fillId="0" borderId="1" xfId="0" applyBorder="1"/>
    <xf numFmtId="0" fontId="2" fillId="0" borderId="8" xfId="0" applyFont="1" applyBorder="1" applyAlignment="1" applyProtection="1">
      <protection locked="0"/>
    </xf>
    <xf numFmtId="0" fontId="2" fillId="0" borderId="0" xfId="0" applyFont="1" applyAlignment="1" applyProtection="1">
      <alignment wrapText="1"/>
      <protection locked="0"/>
    </xf>
    <xf numFmtId="0" fontId="2" fillId="0" borderId="6" xfId="0" applyFont="1" applyBorder="1" applyAlignment="1" applyProtection="1">
      <alignment vertical="center"/>
      <protection locked="0"/>
    </xf>
    <xf numFmtId="0" fontId="2" fillId="0" borderId="0" xfId="0" applyFont="1" applyBorder="1" applyAlignment="1" applyProtection="1">
      <alignment vertical="center"/>
      <protection locked="0"/>
    </xf>
    <xf numFmtId="0" fontId="9" fillId="0" borderId="3" xfId="0" applyFont="1" applyBorder="1" applyAlignment="1" applyProtection="1">
      <alignment horizontal="left" indent="1"/>
      <protection locked="0"/>
    </xf>
    <xf numFmtId="0" fontId="9" fillId="0" borderId="0" xfId="0" applyFont="1" applyBorder="1" applyAlignment="1" applyProtection="1">
      <alignment horizontal="left" indent="1"/>
      <protection locked="0"/>
    </xf>
    <xf numFmtId="0" fontId="0" fillId="0" borderId="0" xfId="0" applyAlignment="1">
      <alignment horizontal="left" indent="1"/>
    </xf>
    <xf numFmtId="0" fontId="2" fillId="0" borderId="0" xfId="0" applyFont="1" applyBorder="1" applyAlignment="1" applyProtection="1">
      <alignment vertical="center" wrapText="1"/>
      <protection locked="0"/>
    </xf>
    <xf numFmtId="0" fontId="2" fillId="0" borderId="1" xfId="0" applyFont="1" applyBorder="1" applyAlignment="1" applyProtection="1">
      <alignment wrapText="1"/>
      <protection locked="0"/>
    </xf>
    <xf numFmtId="0" fontId="2" fillId="0" borderId="0" xfId="0" applyFont="1" applyBorder="1" applyAlignment="1" applyProtection="1">
      <alignment wrapText="1"/>
      <protection locked="0"/>
    </xf>
    <xf numFmtId="0" fontId="3" fillId="0" borderId="0" xfId="0" applyFont="1" applyBorder="1" applyProtection="1">
      <protection locked="0"/>
    </xf>
    <xf numFmtId="0" fontId="3" fillId="0" borderId="4" xfId="0" applyFont="1" applyBorder="1" applyProtection="1">
      <protection locked="0"/>
    </xf>
    <xf numFmtId="0" fontId="2" fillId="0" borderId="4" xfId="0" applyFont="1" applyBorder="1" applyAlignment="1" applyProtection="1">
      <alignment horizontal="center" wrapText="1"/>
      <protection locked="0"/>
    </xf>
    <xf numFmtId="0" fontId="4" fillId="0" borderId="6" xfId="0" applyFont="1" applyBorder="1" applyAlignment="1" applyProtection="1">
      <alignment horizontal="left" vertical="center" wrapText="1" indent="1"/>
      <protection locked="0"/>
    </xf>
    <xf numFmtId="0" fontId="0" fillId="0" borderId="9" xfId="0" applyBorder="1"/>
    <xf numFmtId="0" fontId="3" fillId="0" borderId="3" xfId="0" applyFont="1" applyBorder="1" applyProtection="1">
      <protection locked="0"/>
    </xf>
    <xf numFmtId="0" fontId="10" fillId="0" borderId="0" xfId="0" applyFont="1" applyBorder="1" applyAlignment="1" applyProtection="1">
      <alignment wrapText="1"/>
      <protection locked="0"/>
    </xf>
    <xf numFmtId="0" fontId="1" fillId="0" borderId="0" xfId="0" applyFont="1" applyBorder="1" applyAlignment="1" applyProtection="1">
      <alignment horizontal="left" vertical="center"/>
      <protection locked="0"/>
    </xf>
    <xf numFmtId="0" fontId="2" fillId="0" borderId="9" xfId="0" applyFont="1" applyBorder="1" applyAlignment="1" applyProtection="1">
      <alignment horizontal="center"/>
      <protection locked="0"/>
    </xf>
    <xf numFmtId="0" fontId="2" fillId="0" borderId="0" xfId="0" applyFont="1" applyBorder="1" applyAlignment="1" applyProtection="1">
      <alignment wrapText="1" shrinkToFit="1"/>
      <protection locked="0"/>
    </xf>
    <xf numFmtId="0" fontId="2" fillId="0" borderId="10" xfId="0" applyFont="1" applyBorder="1" applyAlignment="1" applyProtection="1">
      <alignment horizontal="center"/>
      <protection locked="0"/>
    </xf>
    <xf numFmtId="0" fontId="10" fillId="0" borderId="4" xfId="0" applyFont="1" applyBorder="1" applyAlignment="1" applyProtection="1">
      <alignment wrapText="1"/>
      <protection locked="0"/>
    </xf>
    <xf numFmtId="0" fontId="10" fillId="0" borderId="0" xfId="0" applyFont="1" applyBorder="1" applyAlignment="1" applyProtection="1">
      <protection locked="0"/>
    </xf>
    <xf numFmtId="0" fontId="2" fillId="0" borderId="11" xfId="0" applyFont="1" applyBorder="1" applyAlignment="1" applyProtection="1">
      <alignment horizontal="center"/>
      <protection locked="0"/>
    </xf>
    <xf numFmtId="0" fontId="2" fillId="0" borderId="12" xfId="0" applyFont="1" applyBorder="1" applyAlignment="1" applyProtection="1">
      <protection locked="0"/>
    </xf>
    <xf numFmtId="0" fontId="2" fillId="0" borderId="9" xfId="0" applyFont="1" applyBorder="1" applyAlignment="1" applyProtection="1">
      <protection locked="0"/>
    </xf>
    <xf numFmtId="0" fontId="3" fillId="0" borderId="1" xfId="0" applyFont="1" applyBorder="1" applyAlignment="1" applyProtection="1">
      <alignment horizontal="center" vertical="center" wrapText="1"/>
      <protection locked="0"/>
    </xf>
    <xf numFmtId="0" fontId="1" fillId="0" borderId="0" xfId="0" applyFont="1" applyBorder="1" applyAlignment="1" applyProtection="1">
      <protection locked="0"/>
    </xf>
    <xf numFmtId="0" fontId="3" fillId="0" borderId="0" xfId="0" applyFont="1" applyBorder="1" applyAlignment="1" applyProtection="1">
      <alignment horizontal="left" vertical="center"/>
      <protection locked="0"/>
    </xf>
    <xf numFmtId="9" fontId="2" fillId="0" borderId="0" xfId="0" applyNumberFormat="1" applyFont="1" applyFill="1" applyBorder="1" applyAlignment="1" applyProtection="1">
      <protection locked="0"/>
    </xf>
    <xf numFmtId="1" fontId="2" fillId="0" borderId="0" xfId="0" applyNumberFormat="1" applyFont="1" applyFill="1" applyBorder="1" applyAlignment="1" applyProtection="1"/>
    <xf numFmtId="0" fontId="0" fillId="0" borderId="0" xfId="0"/>
    <xf numFmtId="0" fontId="2" fillId="0" borderId="0" xfId="0" applyFont="1" applyBorder="1" applyAlignment="1" applyProtection="1"/>
    <xf numFmtId="0" fontId="2" fillId="0" borderId="4" xfId="0" applyFont="1" applyBorder="1" applyAlignment="1" applyProtection="1"/>
    <xf numFmtId="0" fontId="3" fillId="0" borderId="3" xfId="0" applyFont="1" applyBorder="1" applyAlignment="1" applyProtection="1">
      <alignment wrapText="1"/>
      <protection locked="0"/>
    </xf>
    <xf numFmtId="0" fontId="12" fillId="0" borderId="0" xfId="0" applyFont="1" applyBorder="1"/>
    <xf numFmtId="0" fontId="13" fillId="0" borderId="0" xfId="0" applyFont="1"/>
    <xf numFmtId="0" fontId="12" fillId="0" borderId="1" xfId="0" applyFont="1" applyBorder="1"/>
    <xf numFmtId="0" fontId="14" fillId="0" borderId="0" xfId="0" applyFont="1"/>
    <xf numFmtId="0" fontId="15" fillId="0" borderId="0" xfId="0" applyFont="1"/>
    <xf numFmtId="0" fontId="16" fillId="0" borderId="0" xfId="0" applyFont="1"/>
    <xf numFmtId="0" fontId="0" fillId="0" borderId="0" xfId="0" applyProtection="1">
      <protection locked="0"/>
    </xf>
    <xf numFmtId="0" fontId="4" fillId="0" borderId="3" xfId="0" applyFont="1" applyBorder="1" applyAlignment="1" applyProtection="1">
      <alignment horizontal="left" vertical="top" wrapText="1" indent="2"/>
      <protection locked="0"/>
    </xf>
    <xf numFmtId="0" fontId="4" fillId="0" borderId="0" xfId="0" applyFont="1" applyBorder="1" applyAlignment="1" applyProtection="1">
      <alignment horizontal="left" vertical="top" wrapText="1" indent="2"/>
      <protection locked="0"/>
    </xf>
    <xf numFmtId="0" fontId="4" fillId="0" borderId="4" xfId="0" applyFont="1" applyBorder="1" applyAlignment="1" applyProtection="1">
      <alignment horizontal="left" vertical="top" wrapText="1" indent="2"/>
      <protection locked="0"/>
    </xf>
    <xf numFmtId="0" fontId="4" fillId="0" borderId="9" xfId="0" applyFont="1" applyBorder="1" applyAlignment="1" applyProtection="1">
      <alignment horizontal="left" vertical="top" wrapText="1" indent="2"/>
      <protection locked="0"/>
    </xf>
    <xf numFmtId="0" fontId="4" fillId="0" borderId="1" xfId="0" applyFont="1" applyBorder="1" applyAlignment="1" applyProtection="1">
      <alignment horizontal="left" vertical="top" wrapText="1" indent="2"/>
      <protection locked="0"/>
    </xf>
    <xf numFmtId="0" fontId="4" fillId="0" borderId="5" xfId="0" applyFont="1" applyBorder="1" applyAlignment="1" applyProtection="1">
      <alignment horizontal="left" vertical="top" wrapText="1" indent="2"/>
      <protection locked="0"/>
    </xf>
    <xf numFmtId="0" fontId="10" fillId="0" borderId="3" xfId="0" applyFont="1" applyBorder="1" applyAlignment="1" applyProtection="1">
      <alignment horizontal="right" wrapText="1"/>
      <protection locked="0"/>
    </xf>
    <xf numFmtId="0" fontId="10" fillId="0" borderId="0" xfId="0" applyFont="1" applyBorder="1" applyAlignment="1" applyProtection="1">
      <alignment horizontal="right" wrapText="1"/>
      <protection locked="0"/>
    </xf>
    <xf numFmtId="0" fontId="2" fillId="0" borderId="8" xfId="0" applyFont="1" applyBorder="1" applyAlignment="1" applyProtection="1">
      <alignment horizontal="center"/>
    </xf>
    <xf numFmtId="0" fontId="2" fillId="0" borderId="0" xfId="0" applyFont="1" applyBorder="1" applyAlignment="1" applyProtection="1">
      <alignment horizontal="center" wrapText="1"/>
      <protection locked="0"/>
    </xf>
    <xf numFmtId="0" fontId="1" fillId="0" borderId="0" xfId="0" applyFont="1" applyAlignment="1" applyProtection="1">
      <alignment horizontal="center" vertical="center"/>
      <protection locked="0"/>
    </xf>
    <xf numFmtId="0" fontId="2" fillId="0" borderId="0" xfId="0" applyFont="1" applyBorder="1" applyAlignment="1" applyProtection="1">
      <alignment horizontal="right"/>
      <protection locked="0"/>
    </xf>
    <xf numFmtId="0" fontId="2" fillId="0" borderId="1" xfId="0" applyFont="1" applyBorder="1" applyAlignment="1" applyProtection="1">
      <alignment horizontal="center"/>
      <protection locked="0"/>
    </xf>
    <xf numFmtId="0" fontId="6" fillId="0" borderId="0" xfId="0" applyFont="1" applyBorder="1" applyAlignment="1" applyProtection="1">
      <alignment horizontal="center" wrapText="1"/>
      <protection locked="0"/>
    </xf>
    <xf numFmtId="0" fontId="6" fillId="0" borderId="4" xfId="0" applyFont="1" applyBorder="1" applyAlignment="1" applyProtection="1">
      <alignment horizontal="center" wrapText="1"/>
      <protection locked="0"/>
    </xf>
    <xf numFmtId="49" fontId="2" fillId="0" borderId="1" xfId="0" applyNumberFormat="1" applyFont="1" applyBorder="1" applyAlignment="1" applyProtection="1">
      <alignment horizontal="center"/>
      <protection locked="0"/>
    </xf>
    <xf numFmtId="0" fontId="2" fillId="0" borderId="8" xfId="0" applyFont="1" applyBorder="1" applyAlignment="1" applyProtection="1">
      <alignment horizontal="center"/>
      <protection locked="0"/>
    </xf>
    <xf numFmtId="0" fontId="2" fillId="0" borderId="1" xfId="0" applyFont="1" applyBorder="1" applyAlignment="1" applyProtection="1">
      <alignment horizontal="left" wrapText="1"/>
      <protection locked="0"/>
    </xf>
    <xf numFmtId="0" fontId="2" fillId="0" borderId="0" xfId="0" applyFont="1" applyAlignment="1" applyProtection="1">
      <alignment horizontal="right"/>
      <protection locked="0"/>
    </xf>
    <xf numFmtId="0" fontId="2" fillId="0" borderId="1" xfId="0" applyFont="1" applyBorder="1" applyAlignment="1" applyProtection="1">
      <alignment horizontal="left"/>
      <protection locked="0"/>
    </xf>
    <xf numFmtId="0" fontId="3" fillId="0" borderId="6" xfId="0" applyFont="1" applyBorder="1" applyAlignment="1" applyProtection="1">
      <alignment horizontal="left" wrapText="1"/>
      <protection locked="0"/>
    </xf>
    <xf numFmtId="0" fontId="3" fillId="0" borderId="0" xfId="0" applyFont="1" applyBorder="1" applyAlignment="1" applyProtection="1">
      <alignment horizontal="left" wrapText="1"/>
      <protection locked="0"/>
    </xf>
    <xf numFmtId="0" fontId="5" fillId="0" borderId="1" xfId="0" applyFont="1" applyBorder="1" applyAlignment="1" applyProtection="1">
      <alignment horizontal="left" indent="1"/>
      <protection locked="0"/>
    </xf>
    <xf numFmtId="0" fontId="9" fillId="0" borderId="3" xfId="0" applyFont="1" applyBorder="1" applyAlignment="1" applyProtection="1">
      <alignment horizontal="left" vertical="center" indent="1"/>
      <protection locked="0"/>
    </xf>
    <xf numFmtId="0" fontId="9" fillId="0" borderId="0" xfId="0" applyFont="1" applyBorder="1" applyAlignment="1" applyProtection="1">
      <alignment horizontal="left" vertical="center" indent="1"/>
      <protection locked="0"/>
    </xf>
    <xf numFmtId="0" fontId="2" fillId="0" borderId="0" xfId="0" applyFont="1" applyBorder="1" applyAlignment="1" applyProtection="1">
      <alignment horizontal="right" vertical="center"/>
      <protection locked="0"/>
    </xf>
    <xf numFmtId="0" fontId="2" fillId="0" borderId="6" xfId="0" applyFont="1" applyBorder="1" applyAlignment="1" applyProtection="1">
      <alignment horizontal="center"/>
      <protection locked="0"/>
    </xf>
    <xf numFmtId="0" fontId="0" fillId="0" borderId="0" xfId="0"/>
    <xf numFmtId="0" fontId="0" fillId="0" borderId="1" xfId="0" applyBorder="1"/>
    <xf numFmtId="0" fontId="2" fillId="0" borderId="1" xfId="0" applyFont="1" applyBorder="1" applyAlignment="1" applyProtection="1">
      <alignment horizontal="center"/>
    </xf>
    <xf numFmtId="0" fontId="2" fillId="0" borderId="0" xfId="0" applyFont="1" applyBorder="1" applyAlignment="1" applyProtection="1">
      <alignment horizontal="left" wrapText="1"/>
      <protection locked="0"/>
    </xf>
    <xf numFmtId="0" fontId="2" fillId="0" borderId="4" xfId="0" applyFont="1" applyBorder="1" applyAlignment="1" applyProtection="1">
      <alignment horizontal="left" wrapText="1"/>
      <protection locked="0"/>
    </xf>
    <xf numFmtId="0" fontId="2" fillId="0" borderId="6" xfId="0" applyFont="1" applyBorder="1" applyAlignment="1" applyProtection="1">
      <alignment horizontal="center"/>
    </xf>
    <xf numFmtId="0" fontId="0" fillId="0" borderId="6" xfId="0" applyBorder="1"/>
    <xf numFmtId="0" fontId="2" fillId="0" borderId="0" xfId="0" applyFont="1" applyBorder="1" applyAlignment="1" applyProtection="1">
      <alignment horizontal="center"/>
    </xf>
    <xf numFmtId="10" fontId="2" fillId="0" borderId="6" xfId="0" applyNumberFormat="1" applyFont="1" applyBorder="1" applyAlignment="1" applyProtection="1">
      <alignment horizontal="center"/>
    </xf>
    <xf numFmtId="10" fontId="2" fillId="0" borderId="1" xfId="0" applyNumberFormat="1" applyFont="1" applyBorder="1" applyAlignment="1" applyProtection="1">
      <alignment horizontal="center"/>
    </xf>
    <xf numFmtId="0" fontId="5" fillId="0" borderId="8" xfId="0" applyFont="1" applyBorder="1" applyAlignment="1" applyProtection="1">
      <alignment horizontal="left" indent="1"/>
      <protection locked="0"/>
    </xf>
    <xf numFmtId="0" fontId="2" fillId="0" borderId="6" xfId="0" applyNumberFormat="1" applyFont="1" applyBorder="1" applyAlignment="1" applyProtection="1">
      <alignment horizontal="center"/>
    </xf>
    <xf numFmtId="0" fontId="2" fillId="0" borderId="0" xfId="0" applyNumberFormat="1" applyFont="1" applyBorder="1" applyAlignment="1" applyProtection="1">
      <alignment horizontal="center"/>
    </xf>
    <xf numFmtId="0" fontId="2" fillId="0" borderId="1" xfId="0" applyNumberFormat="1" applyFont="1" applyBorder="1" applyAlignment="1" applyProtection="1">
      <alignment horizontal="center"/>
    </xf>
    <xf numFmtId="2" fontId="2" fillId="0" borderId="1" xfId="0" applyNumberFormat="1" applyFont="1" applyBorder="1" applyAlignment="1" applyProtection="1">
      <alignment horizontal="center"/>
    </xf>
    <xf numFmtId="0" fontId="2" fillId="0" borderId="6" xfId="0" applyFont="1" applyBorder="1" applyAlignment="1" applyProtection="1">
      <alignment horizontal="center" wrapText="1"/>
      <protection locked="0"/>
    </xf>
    <xf numFmtId="0" fontId="4" fillId="0" borderId="3"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2" fillId="0" borderId="8" xfId="0" applyFont="1" applyBorder="1" applyAlignment="1" applyProtection="1">
      <alignment horizontal="left"/>
      <protection locked="0"/>
    </xf>
    <xf numFmtId="0" fontId="1" fillId="0" borderId="0" xfId="0" applyFont="1" applyBorder="1" applyAlignment="1" applyProtection="1">
      <alignment horizontal="left"/>
      <protection locked="0"/>
    </xf>
    <xf numFmtId="0" fontId="1" fillId="0" borderId="1" xfId="0" applyFont="1" applyBorder="1" applyAlignment="1" applyProtection="1">
      <alignment horizontal="left"/>
      <protection locked="0"/>
    </xf>
    <xf numFmtId="0" fontId="3" fillId="0" borderId="0" xfId="0" applyFont="1" applyAlignment="1" applyProtection="1">
      <alignment horizontal="center" vertical="center" wrapText="1"/>
      <protection locked="0"/>
    </xf>
    <xf numFmtId="49" fontId="2" fillId="0" borderId="1" xfId="0" applyNumberFormat="1" applyFont="1" applyBorder="1" applyAlignment="1" applyProtection="1">
      <alignment horizontal="center"/>
    </xf>
    <xf numFmtId="0" fontId="2" fillId="0" borderId="0" xfId="0" applyFont="1" applyAlignment="1" applyProtection="1">
      <alignment horizontal="right" wrapText="1"/>
      <protection locked="0"/>
    </xf>
    <xf numFmtId="0" fontId="2" fillId="0" borderId="1" xfId="0" applyFont="1" applyBorder="1" applyAlignment="1" applyProtection="1">
      <alignment horizontal="center" wrapText="1"/>
      <protection locked="0"/>
    </xf>
    <xf numFmtId="0" fontId="2" fillId="0" borderId="0" xfId="0" applyFont="1" applyAlignment="1" applyProtection="1">
      <alignment horizontal="left"/>
      <protection locked="0"/>
    </xf>
    <xf numFmtId="49" fontId="2" fillId="0" borderId="13" xfId="0" applyNumberFormat="1" applyFont="1" applyBorder="1" applyAlignment="1" applyProtection="1">
      <alignment horizontal="center"/>
      <protection locked="0"/>
    </xf>
    <xf numFmtId="0" fontId="2" fillId="0" borderId="13" xfId="0" applyFont="1" applyBorder="1" applyAlignment="1" applyProtection="1">
      <alignment horizontal="center"/>
      <protection locked="0"/>
    </xf>
    <xf numFmtId="0" fontId="2" fillId="0" borderId="13" xfId="0" applyFont="1" applyBorder="1" applyAlignment="1" applyProtection="1">
      <alignment horizontal="left" indent="1"/>
      <protection locked="0"/>
    </xf>
    <xf numFmtId="0" fontId="4" fillId="0" borderId="3" xfId="0" applyFont="1" applyBorder="1" applyAlignment="1" applyProtection="1">
      <alignment horizontal="left" vertical="center" wrapText="1" indent="1"/>
      <protection locked="0"/>
    </xf>
    <xf numFmtId="0" fontId="4" fillId="0" borderId="0" xfId="0" applyFont="1" applyBorder="1" applyAlignment="1" applyProtection="1">
      <alignment horizontal="left" vertical="center" wrapText="1" indent="1"/>
      <protection locked="0"/>
    </xf>
    <xf numFmtId="0" fontId="4" fillId="0" borderId="4" xfId="0" applyFont="1" applyBorder="1" applyAlignment="1" applyProtection="1">
      <alignment horizontal="left" vertical="center" wrapText="1" indent="1"/>
      <protection locked="0"/>
    </xf>
    <xf numFmtId="0" fontId="4" fillId="0" borderId="9" xfId="0" applyFont="1" applyBorder="1" applyAlignment="1" applyProtection="1">
      <alignment horizontal="left" vertical="center" wrapText="1" indent="1"/>
      <protection locked="0"/>
    </xf>
    <xf numFmtId="0" fontId="4" fillId="0" borderId="1" xfId="0" applyFont="1" applyBorder="1" applyAlignment="1" applyProtection="1">
      <alignment horizontal="left" vertical="center" wrapText="1" indent="1"/>
      <protection locked="0"/>
    </xf>
    <xf numFmtId="0" fontId="4" fillId="0" borderId="5" xfId="0" applyFont="1" applyBorder="1" applyAlignment="1" applyProtection="1">
      <alignment horizontal="left" vertical="center" wrapText="1" indent="1"/>
      <protection locked="0"/>
    </xf>
    <xf numFmtId="0" fontId="4" fillId="0" borderId="3" xfId="0" applyFont="1" applyBorder="1" applyAlignment="1" applyProtection="1">
      <alignment horizontal="left" vertical="top" wrapText="1" indent="1"/>
      <protection locked="0"/>
    </xf>
    <xf numFmtId="0" fontId="4" fillId="0" borderId="0" xfId="0" applyFont="1" applyBorder="1" applyAlignment="1" applyProtection="1">
      <alignment horizontal="left" vertical="top" wrapText="1" indent="1"/>
      <protection locked="0"/>
    </xf>
    <xf numFmtId="0" fontId="4" fillId="0" borderId="4" xfId="0" applyFont="1" applyBorder="1" applyAlignment="1" applyProtection="1">
      <alignment horizontal="left" vertical="top" wrapText="1" indent="1"/>
      <protection locked="0"/>
    </xf>
    <xf numFmtId="0" fontId="4" fillId="0" borderId="9" xfId="0" applyFont="1" applyBorder="1" applyAlignment="1" applyProtection="1">
      <alignment horizontal="left" vertical="top" wrapText="1" indent="1"/>
      <protection locked="0"/>
    </xf>
    <xf numFmtId="0" fontId="4" fillId="0" borderId="1" xfId="0" applyFont="1" applyBorder="1" applyAlignment="1" applyProtection="1">
      <alignment horizontal="left" vertical="top" wrapText="1" indent="1"/>
      <protection locked="0"/>
    </xf>
    <xf numFmtId="0" fontId="4" fillId="0" borderId="5" xfId="0" applyFont="1" applyBorder="1" applyAlignment="1" applyProtection="1">
      <alignment horizontal="left" vertical="top" wrapText="1" indent="1"/>
      <protection locked="0"/>
    </xf>
    <xf numFmtId="0" fontId="2" fillId="0" borderId="12" xfId="0" applyFont="1" applyBorder="1" applyAlignment="1" applyProtection="1">
      <alignment horizontal="left"/>
      <protection locked="0"/>
    </xf>
    <xf numFmtId="0" fontId="2" fillId="0" borderId="14" xfId="0" applyFont="1" applyBorder="1" applyAlignment="1" applyProtection="1">
      <alignment horizontal="left"/>
      <protection locked="0"/>
    </xf>
    <xf numFmtId="0" fontId="3" fillId="0" borderId="0" xfId="0" applyFont="1" applyBorder="1" applyAlignment="1" applyProtection="1">
      <alignment horizontal="center" wrapText="1"/>
      <protection locked="0"/>
    </xf>
    <xf numFmtId="0" fontId="2" fillId="0" borderId="0" xfId="0" applyFont="1" applyBorder="1" applyAlignment="1" applyProtection="1">
      <alignment horizontal="left"/>
      <protection locked="0"/>
    </xf>
    <xf numFmtId="0" fontId="2" fillId="0" borderId="4" xfId="0" applyFont="1" applyBorder="1" applyAlignment="1" applyProtection="1">
      <alignment horizontal="left"/>
      <protection locked="0"/>
    </xf>
    <xf numFmtId="0" fontId="2" fillId="0" borderId="0" xfId="0" applyFont="1" applyBorder="1" applyAlignment="1" applyProtection="1">
      <protection locked="0"/>
    </xf>
    <xf numFmtId="0" fontId="3" fillId="0" borderId="6" xfId="0" applyFont="1" applyBorder="1" applyAlignment="1" applyProtection="1">
      <alignment horizontal="left"/>
      <protection locked="0"/>
    </xf>
    <xf numFmtId="0" fontId="10" fillId="0" borderId="0" xfId="0" applyFont="1" applyBorder="1" applyAlignment="1" applyProtection="1">
      <alignment horizontal="left"/>
      <protection locked="0"/>
    </xf>
    <xf numFmtId="0" fontId="9" fillId="0" borderId="6" xfId="0" applyFont="1" applyBorder="1" applyAlignment="1" applyProtection="1">
      <alignment horizontal="right" wrapText="1"/>
      <protection locked="0"/>
    </xf>
    <xf numFmtId="0" fontId="9" fillId="0" borderId="7" xfId="0" applyFont="1" applyBorder="1" applyAlignment="1" applyProtection="1">
      <alignment horizontal="right" wrapText="1"/>
      <protection locked="0"/>
    </xf>
    <xf numFmtId="0" fontId="9" fillId="0" borderId="0" xfId="0" applyFont="1" applyBorder="1" applyAlignment="1" applyProtection="1">
      <alignment horizontal="right" wrapText="1"/>
      <protection locked="0"/>
    </xf>
    <xf numFmtId="0" fontId="9" fillId="0" borderId="4" xfId="0" applyFont="1" applyBorder="1" applyAlignment="1" applyProtection="1">
      <alignment horizontal="right" wrapText="1"/>
      <protection locked="0"/>
    </xf>
    <xf numFmtId="0" fontId="2" fillId="0" borderId="0" xfId="0" applyFont="1" applyBorder="1" applyAlignment="1" applyProtection="1">
      <alignment horizontal="center"/>
      <protection locked="0"/>
    </xf>
    <xf numFmtId="0" fontId="2" fillId="0" borderId="3" xfId="0" applyFont="1" applyBorder="1" applyAlignment="1" applyProtection="1">
      <alignment horizontal="left"/>
      <protection locked="0"/>
    </xf>
    <xf numFmtId="0" fontId="10" fillId="0" borderId="0" xfId="0" applyFont="1" applyBorder="1" applyAlignment="1" applyProtection="1">
      <alignment horizontal="left" wrapText="1"/>
      <protection locked="0"/>
    </xf>
    <xf numFmtId="0" fontId="3" fillId="0" borderId="2" xfId="0" applyFont="1" applyBorder="1" applyAlignment="1" applyProtection="1">
      <alignment horizontal="left"/>
      <protection locked="0"/>
    </xf>
    <xf numFmtId="0" fontId="2" fillId="0" borderId="0" xfId="0" applyFont="1" applyBorder="1" applyAlignment="1" applyProtection="1">
      <alignment horizontal="left" shrinkToFit="1"/>
      <protection locked="0"/>
    </xf>
    <xf numFmtId="0" fontId="9" fillId="0" borderId="3" xfId="0" applyFont="1" applyBorder="1" applyAlignment="1" applyProtection="1">
      <alignment vertical="center"/>
      <protection locked="0"/>
    </xf>
    <xf numFmtId="0" fontId="9" fillId="0" borderId="0" xfId="0" applyFont="1" applyBorder="1" applyAlignment="1" applyProtection="1">
      <alignment vertical="center"/>
      <protection locked="0"/>
    </xf>
    <xf numFmtId="0" fontId="10" fillId="0" borderId="4" xfId="0" applyFont="1" applyBorder="1" applyAlignment="1" applyProtection="1">
      <alignment horizontal="left"/>
      <protection locked="0"/>
    </xf>
    <xf numFmtId="0" fontId="10" fillId="0" borderId="0" xfId="0" applyFont="1" applyBorder="1" applyAlignment="1" applyProtection="1">
      <protection locked="0"/>
    </xf>
    <xf numFmtId="0" fontId="10" fillId="0" borderId="4" xfId="0" applyFont="1" applyBorder="1" applyAlignment="1" applyProtection="1">
      <protection locked="0"/>
    </xf>
    <xf numFmtId="0" fontId="4" fillId="0" borderId="3" xfId="0" applyFont="1" applyBorder="1" applyAlignment="1" applyProtection="1">
      <alignment horizontal="left" vertical="top" indent="1"/>
      <protection locked="0"/>
    </xf>
    <xf numFmtId="0" fontId="4" fillId="0" borderId="0" xfId="0" applyFont="1" applyBorder="1" applyAlignment="1" applyProtection="1">
      <alignment horizontal="left" vertical="top" indent="1"/>
      <protection locked="0"/>
    </xf>
    <xf numFmtId="0" fontId="4" fillId="0" borderId="4" xfId="0" applyFont="1" applyBorder="1" applyAlignment="1" applyProtection="1">
      <alignment horizontal="left" vertical="top" indent="1"/>
      <protection locked="0"/>
    </xf>
    <xf numFmtId="0" fontId="4" fillId="0" borderId="9" xfId="0" applyFont="1" applyBorder="1" applyAlignment="1" applyProtection="1">
      <alignment horizontal="left" vertical="top" indent="1"/>
      <protection locked="0"/>
    </xf>
    <xf numFmtId="0" fontId="4" fillId="0" borderId="1" xfId="0" applyFont="1" applyBorder="1" applyAlignment="1" applyProtection="1">
      <alignment horizontal="left" vertical="top" indent="1"/>
      <protection locked="0"/>
    </xf>
    <xf numFmtId="0" fontId="4" fillId="0" borderId="5" xfId="0" applyFont="1" applyBorder="1" applyAlignment="1" applyProtection="1">
      <alignment horizontal="left" vertical="top" indent="1"/>
      <protection locked="0"/>
    </xf>
    <xf numFmtId="0" fontId="2" fillId="0" borderId="8" xfId="0" applyFont="1" applyBorder="1" applyAlignment="1" applyProtection="1">
      <alignment horizontal="left" indent="1"/>
      <protection locked="0"/>
    </xf>
    <xf numFmtId="0" fontId="1" fillId="0" borderId="0" xfId="0" applyFont="1" applyBorder="1" applyAlignment="1" applyProtection="1">
      <protection locked="0"/>
    </xf>
    <xf numFmtId="0" fontId="3" fillId="0" borderId="2"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1" fillId="0" borderId="0" xfId="0" applyFont="1" applyAlignment="1" applyProtection="1">
      <alignment horizontal="left"/>
      <protection locked="0"/>
    </xf>
    <xf numFmtId="0" fontId="3" fillId="0" borderId="7" xfId="0" applyFont="1" applyBorder="1" applyAlignment="1" applyProtection="1">
      <alignment horizontal="left"/>
      <protection locked="0"/>
    </xf>
    <xf numFmtId="0" fontId="2" fillId="0" borderId="1" xfId="0" applyFont="1" applyBorder="1" applyAlignment="1" applyProtection="1">
      <alignment horizontal="left" indent="1"/>
      <protection locked="0"/>
    </xf>
    <xf numFmtId="0" fontId="2" fillId="0" borderId="2" xfId="0" applyFont="1" applyBorder="1" applyAlignment="1" applyProtection="1">
      <alignment horizontal="left"/>
      <protection locked="0"/>
    </xf>
    <xf numFmtId="0" fontId="2" fillId="0" borderId="6" xfId="0" applyFont="1" applyBorder="1" applyAlignment="1" applyProtection="1">
      <alignment horizontal="left"/>
      <protection locked="0"/>
    </xf>
    <xf numFmtId="0" fontId="2" fillId="0" borderId="7" xfId="0" applyFont="1" applyBorder="1" applyAlignment="1" applyProtection="1">
      <alignment horizontal="left"/>
      <protection locked="0"/>
    </xf>
    <xf numFmtId="0" fontId="3" fillId="0" borderId="9" xfId="0" applyFont="1" applyBorder="1" applyAlignment="1" applyProtection="1">
      <alignment horizontal="left"/>
      <protection locked="0"/>
    </xf>
    <xf numFmtId="0" fontId="3" fillId="0" borderId="1" xfId="0" applyFont="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2" xfId="0" applyFont="1" applyBorder="1" applyAlignment="1" applyProtection="1">
      <alignment horizontal="left" indent="1"/>
      <protection locked="0"/>
    </xf>
    <xf numFmtId="0" fontId="3" fillId="0" borderId="6" xfId="0" applyFont="1" applyBorder="1" applyAlignment="1" applyProtection="1">
      <alignment horizontal="left" indent="1"/>
      <protection locked="0"/>
    </xf>
    <xf numFmtId="0" fontId="2" fillId="0" borderId="4" xfId="0" applyFont="1" applyBorder="1" applyAlignment="1" applyProtection="1">
      <alignment horizontal="center" wrapText="1"/>
      <protection locked="0"/>
    </xf>
    <xf numFmtId="0" fontId="3" fillId="0" borderId="0" xfId="0" applyFont="1" applyBorder="1" applyAlignment="1" applyProtection="1">
      <alignment horizontal="center"/>
      <protection locked="0"/>
    </xf>
    <xf numFmtId="0" fontId="3" fillId="0" borderId="0" xfId="0" applyFont="1" applyBorder="1" applyAlignment="1" applyProtection="1">
      <alignment horizontal="center" vertical="center" wrapText="1"/>
      <protection locked="0"/>
    </xf>
    <xf numFmtId="0" fontId="2" fillId="0" borderId="2" xfId="0" applyFont="1" applyBorder="1" applyAlignment="1" applyProtection="1">
      <alignment horizontal="center" wrapText="1"/>
      <protection locked="0"/>
    </xf>
    <xf numFmtId="0" fontId="2" fillId="0" borderId="7" xfId="0" applyFont="1" applyBorder="1" applyAlignment="1" applyProtection="1">
      <alignment horizontal="center" wrapText="1"/>
      <protection locked="0"/>
    </xf>
    <xf numFmtId="0" fontId="2" fillId="0" borderId="9" xfId="0" applyFont="1" applyBorder="1" applyAlignment="1" applyProtection="1">
      <alignment horizontal="center" wrapText="1"/>
      <protection locked="0"/>
    </xf>
    <xf numFmtId="0" fontId="2" fillId="0" borderId="5" xfId="0" applyFont="1" applyBorder="1" applyAlignment="1" applyProtection="1">
      <alignment horizontal="center" wrapText="1"/>
      <protection locked="0"/>
    </xf>
    <xf numFmtId="0" fontId="9" fillId="0" borderId="6"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9" fillId="0" borderId="2"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2" fillId="0" borderId="5" xfId="0" applyFont="1" applyBorder="1" applyAlignment="1" applyProtection="1">
      <alignment horizont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61"/>
  <sheetViews>
    <sheetView tabSelected="1" view="pageLayout" zoomScaleNormal="100" workbookViewId="0">
      <selection activeCell="B22" sqref="B22:M22"/>
    </sheetView>
  </sheetViews>
  <sheetFormatPr defaultRowHeight="14.4" x14ac:dyDescent="0.3"/>
  <cols>
    <col min="1" max="13" width="2.6640625" customWidth="1"/>
    <col min="14" max="14" width="1.109375" customWidth="1"/>
    <col min="15" max="17" width="2.33203125" customWidth="1"/>
    <col min="18" max="18" width="1" customWidth="1"/>
    <col min="19" max="21" width="2.33203125" customWidth="1"/>
    <col min="22" max="22" width="1.109375" customWidth="1"/>
    <col min="23" max="25" width="2.33203125" customWidth="1"/>
    <col min="26" max="26" width="1.33203125" customWidth="1"/>
    <col min="27" max="27" width="1" customWidth="1"/>
    <col min="28" max="37" width="2.6640625" customWidth="1"/>
    <col min="38" max="38" width="2.44140625" customWidth="1"/>
    <col min="39" max="39" width="2.6640625" customWidth="1"/>
  </cols>
  <sheetData>
    <row r="1" spans="1:50" ht="13.5" customHeight="1" x14ac:dyDescent="0.3">
      <c r="A1" s="105" t="s">
        <v>63</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row>
    <row r="2" spans="1:50" ht="14.25" customHeight="1" x14ac:dyDescent="0.3">
      <c r="A2" s="44" t="s">
        <v>0</v>
      </c>
      <c r="B2" s="44"/>
      <c r="C2" s="44"/>
      <c r="D2" s="114"/>
      <c r="E2" s="114"/>
      <c r="F2" s="114"/>
      <c r="G2" s="114"/>
      <c r="H2" s="114"/>
      <c r="I2" s="114"/>
      <c r="J2" s="114"/>
      <c r="K2" s="114"/>
      <c r="L2" s="114"/>
      <c r="M2" s="114"/>
      <c r="N2" s="114"/>
      <c r="O2" s="114"/>
      <c r="P2" s="106" t="s">
        <v>1</v>
      </c>
      <c r="Q2" s="106"/>
      <c r="R2" s="106"/>
      <c r="S2" s="106"/>
      <c r="T2" s="106"/>
      <c r="U2" s="107"/>
      <c r="V2" s="107"/>
      <c r="W2" s="107"/>
      <c r="X2" s="107"/>
      <c r="Y2" s="107"/>
      <c r="Z2" s="107"/>
      <c r="AA2" s="107"/>
      <c r="AB2" s="107"/>
      <c r="AC2" s="107"/>
      <c r="AD2" s="106" t="s">
        <v>2</v>
      </c>
      <c r="AE2" s="106"/>
      <c r="AF2" s="106"/>
      <c r="AG2" s="106"/>
      <c r="AH2" s="110"/>
      <c r="AI2" s="110"/>
      <c r="AJ2" s="110"/>
      <c r="AK2" s="110"/>
      <c r="AL2" s="110"/>
      <c r="AM2" s="110"/>
    </row>
    <row r="3" spans="1:50" ht="14.25" customHeight="1" x14ac:dyDescent="0.3">
      <c r="A3" s="151" t="s">
        <v>3</v>
      </c>
      <c r="B3" s="151"/>
      <c r="C3" s="151"/>
      <c r="D3" s="151"/>
      <c r="E3" s="151"/>
      <c r="F3" s="114"/>
      <c r="G3" s="114"/>
      <c r="H3" s="114"/>
      <c r="I3" s="114"/>
      <c r="J3" s="114"/>
      <c r="K3" s="114"/>
      <c r="L3" s="114"/>
      <c r="M3" s="114"/>
      <c r="N3" s="114"/>
      <c r="O3" s="114"/>
      <c r="P3" s="114"/>
      <c r="Q3" s="114"/>
      <c r="R3" s="114"/>
      <c r="S3" s="114"/>
      <c r="T3" s="106" t="s">
        <v>4</v>
      </c>
      <c r="U3" s="106"/>
      <c r="V3" s="111"/>
      <c r="W3" s="111"/>
      <c r="X3" s="111"/>
      <c r="Y3" s="111"/>
      <c r="Z3" s="111"/>
      <c r="AA3" s="111"/>
      <c r="AB3" s="111"/>
      <c r="AC3" s="111"/>
      <c r="AD3" s="106" t="s">
        <v>5</v>
      </c>
      <c r="AE3" s="106"/>
      <c r="AF3" s="106"/>
      <c r="AG3" s="106"/>
      <c r="AH3" s="110"/>
      <c r="AI3" s="110"/>
      <c r="AJ3" s="110"/>
      <c r="AK3" s="110"/>
      <c r="AL3" s="110"/>
      <c r="AM3" s="110"/>
      <c r="AN3" s="46"/>
      <c r="AO3" s="46"/>
      <c r="AP3" s="46"/>
      <c r="AQ3" s="46"/>
      <c r="AR3" s="46"/>
      <c r="AS3" s="46"/>
      <c r="AT3" s="46"/>
      <c r="AU3" s="46"/>
      <c r="AV3" s="46"/>
      <c r="AW3" s="46"/>
      <c r="AX3" s="46"/>
    </row>
    <row r="4" spans="1:50" ht="14.25" customHeight="1" x14ac:dyDescent="0.3">
      <c r="A4" s="151" t="s">
        <v>6</v>
      </c>
      <c r="B4" s="151"/>
      <c r="C4" s="151"/>
      <c r="D4" s="151"/>
      <c r="E4" s="114"/>
      <c r="F4" s="114"/>
      <c r="G4" s="114"/>
      <c r="H4" s="114"/>
      <c r="I4" s="114"/>
      <c r="J4" s="114"/>
      <c r="K4" s="114"/>
      <c r="L4" s="114"/>
      <c r="M4" s="114"/>
      <c r="N4" s="114"/>
      <c r="O4" s="114"/>
      <c r="P4" s="114"/>
      <c r="Q4" s="114"/>
      <c r="R4" s="114"/>
      <c r="S4" s="114"/>
      <c r="T4" s="44"/>
      <c r="U4" s="113" t="s">
        <v>7</v>
      </c>
      <c r="V4" s="113"/>
      <c r="W4" s="113"/>
      <c r="X4" s="113"/>
      <c r="Y4" s="113"/>
      <c r="Z4" s="113"/>
      <c r="AA4" s="113"/>
      <c r="AB4" s="113"/>
      <c r="AC4" s="113"/>
      <c r="AD4" s="107"/>
      <c r="AE4" s="107"/>
      <c r="AF4" s="107"/>
      <c r="AG4" s="107"/>
      <c r="AH4" s="107"/>
      <c r="AI4" s="107"/>
      <c r="AJ4" s="107"/>
      <c r="AK4" s="107"/>
      <c r="AL4" s="107"/>
      <c r="AM4" s="107"/>
      <c r="AN4" s="81"/>
      <c r="AO4" s="70"/>
      <c r="AP4" s="70"/>
      <c r="AQ4" s="70"/>
      <c r="AR4" s="70"/>
      <c r="AS4" s="70"/>
      <c r="AT4" s="70"/>
      <c r="AU4" s="70"/>
      <c r="AV4" s="70"/>
      <c r="AW4" s="70"/>
      <c r="AX4" s="70"/>
    </row>
    <row r="5" spans="1:50" ht="14.25" customHeight="1" x14ac:dyDescent="0.3">
      <c r="A5" s="151" t="s">
        <v>8</v>
      </c>
      <c r="B5" s="151"/>
      <c r="C5" s="151"/>
      <c r="D5" s="151"/>
      <c r="E5" s="151"/>
      <c r="F5" s="151"/>
      <c r="G5" s="151"/>
      <c r="H5" s="151"/>
      <c r="I5" s="151"/>
      <c r="J5" s="111"/>
      <c r="K5" s="111"/>
      <c r="L5" s="111"/>
      <c r="M5" s="111"/>
      <c r="N5" s="111"/>
      <c r="O5" s="111"/>
      <c r="P5" s="111"/>
      <c r="Q5" s="111"/>
      <c r="R5" s="111"/>
      <c r="S5" s="121"/>
      <c r="T5" s="106" t="s">
        <v>9</v>
      </c>
      <c r="U5" s="106"/>
      <c r="V5" s="106"/>
      <c r="W5" s="106"/>
      <c r="X5" s="106"/>
      <c r="Y5" s="106"/>
      <c r="Z5" s="106"/>
      <c r="AA5" s="106"/>
      <c r="AB5" s="106"/>
      <c r="AC5" s="106"/>
      <c r="AD5" s="106"/>
      <c r="AE5" s="106"/>
      <c r="AF5" s="111"/>
      <c r="AG5" s="111"/>
      <c r="AH5" s="111"/>
      <c r="AI5" s="111"/>
      <c r="AJ5" s="111"/>
      <c r="AK5" s="111"/>
      <c r="AL5" s="111"/>
      <c r="AM5" s="111"/>
      <c r="AN5" s="29"/>
      <c r="AO5" s="29"/>
      <c r="AP5" s="29"/>
      <c r="AQ5" s="29"/>
      <c r="AR5" s="29"/>
      <c r="AS5" s="29"/>
      <c r="AT5" s="29"/>
      <c r="AU5" s="82"/>
      <c r="AV5" s="82"/>
      <c r="AW5" s="82"/>
      <c r="AX5" s="82"/>
    </row>
    <row r="6" spans="1:50" ht="14.25" customHeight="1" x14ac:dyDescent="0.3">
      <c r="A6" s="1" t="s">
        <v>10</v>
      </c>
      <c r="B6" s="1"/>
      <c r="C6" s="1"/>
      <c r="D6" s="114"/>
      <c r="E6" s="114"/>
      <c r="F6" s="114"/>
      <c r="G6" s="113" t="s">
        <v>65</v>
      </c>
      <c r="H6" s="113"/>
      <c r="I6" s="107"/>
      <c r="J6" s="107"/>
      <c r="K6" s="107"/>
      <c r="L6" s="107"/>
      <c r="M6" s="107"/>
      <c r="N6" s="107"/>
      <c r="O6" s="107"/>
      <c r="P6" s="107"/>
      <c r="Q6" s="107"/>
      <c r="R6" s="24"/>
      <c r="S6" s="106" t="s">
        <v>64</v>
      </c>
      <c r="T6" s="106"/>
      <c r="U6" s="107"/>
      <c r="V6" s="107"/>
      <c r="W6" s="107"/>
      <c r="X6" s="107"/>
      <c r="Y6" s="107"/>
      <c r="Z6" s="107"/>
      <c r="AA6" s="107"/>
      <c r="AB6" s="107"/>
      <c r="AC6" s="107"/>
      <c r="AD6" s="106" t="s">
        <v>11</v>
      </c>
      <c r="AE6" s="106"/>
      <c r="AF6" s="107"/>
      <c r="AG6" s="107"/>
      <c r="AH6" s="107"/>
      <c r="AI6" s="107"/>
      <c r="AJ6" s="107"/>
      <c r="AK6" s="107"/>
      <c r="AL6" s="107"/>
      <c r="AM6" s="107"/>
      <c r="AN6" s="32"/>
      <c r="AO6" s="29"/>
      <c r="AP6" s="29"/>
      <c r="AQ6" s="29"/>
      <c r="AR6" s="29"/>
      <c r="AS6" s="29"/>
      <c r="AT6" s="29"/>
      <c r="AU6" s="83"/>
      <c r="AV6" s="83"/>
      <c r="AW6" s="83"/>
      <c r="AX6" s="83"/>
    </row>
    <row r="7" spans="1:50" ht="14.25" customHeight="1" x14ac:dyDescent="0.3">
      <c r="A7" s="151" t="s">
        <v>12</v>
      </c>
      <c r="B7" s="151"/>
      <c r="C7" s="151"/>
      <c r="D7" s="151"/>
      <c r="E7" s="151"/>
      <c r="F7" s="114"/>
      <c r="G7" s="114"/>
      <c r="H7" s="114"/>
      <c r="I7" s="114"/>
      <c r="J7" s="114"/>
      <c r="K7" s="114"/>
      <c r="L7" s="114"/>
      <c r="M7" s="114"/>
      <c r="N7" s="114"/>
      <c r="O7" s="114"/>
      <c r="P7" s="114"/>
      <c r="Q7" s="114"/>
      <c r="R7" s="114"/>
      <c r="S7" s="114"/>
      <c r="T7" s="114"/>
      <c r="U7" s="114"/>
      <c r="V7" s="114"/>
      <c r="W7" s="114"/>
      <c r="X7" s="114"/>
      <c r="Y7" s="113" t="s">
        <v>13</v>
      </c>
      <c r="Z7" s="113"/>
      <c r="AA7" s="113"/>
      <c r="AB7" s="113"/>
      <c r="AC7" s="113"/>
      <c r="AD7" s="113"/>
      <c r="AE7" s="107"/>
      <c r="AF7" s="107"/>
      <c r="AG7" s="107"/>
      <c r="AH7" s="107"/>
      <c r="AI7" s="107"/>
      <c r="AJ7" s="107"/>
      <c r="AK7" s="107"/>
      <c r="AL7" s="107"/>
      <c r="AM7" s="107"/>
      <c r="AN7" s="32"/>
      <c r="AO7" s="29"/>
      <c r="AP7" s="29"/>
      <c r="AQ7" s="29"/>
      <c r="AR7" s="29"/>
      <c r="AS7" s="29"/>
      <c r="AT7" s="29"/>
      <c r="AU7" s="83"/>
      <c r="AV7" s="83"/>
      <c r="AW7" s="83"/>
      <c r="AX7" s="83"/>
    </row>
    <row r="8" spans="1:50" ht="14.25" customHeight="1" x14ac:dyDescent="0.3">
      <c r="A8" s="1" t="s">
        <v>14</v>
      </c>
      <c r="B8" s="1"/>
      <c r="C8" s="1"/>
      <c r="D8" s="1"/>
      <c r="E8" s="1"/>
      <c r="F8" s="1"/>
      <c r="G8" s="1"/>
      <c r="H8" s="1"/>
      <c r="I8" s="1"/>
      <c r="J8" s="1"/>
      <c r="K8" s="1"/>
      <c r="L8" s="1"/>
      <c r="M8" s="1"/>
      <c r="N8" s="1"/>
      <c r="O8" s="1"/>
      <c r="P8" s="1"/>
      <c r="Q8" s="1"/>
      <c r="R8" s="1"/>
      <c r="S8" s="1"/>
      <c r="T8" s="1"/>
      <c r="W8" s="111"/>
      <c r="X8" s="111"/>
      <c r="Z8" s="44" t="s">
        <v>15</v>
      </c>
      <c r="AA8" s="44"/>
      <c r="AB8" s="44"/>
      <c r="AC8" s="44"/>
      <c r="AD8" s="44"/>
      <c r="AE8" s="1"/>
      <c r="AF8" s="1"/>
      <c r="AG8" s="1"/>
      <c r="AN8" s="32"/>
      <c r="AO8" s="29"/>
      <c r="AP8" s="29"/>
      <c r="AQ8" s="29"/>
      <c r="AR8" s="29"/>
      <c r="AS8" s="29"/>
      <c r="AT8" s="29"/>
      <c r="AU8" s="83"/>
      <c r="AV8" s="83"/>
      <c r="AW8" s="83"/>
      <c r="AX8" s="83"/>
    </row>
    <row r="9" spans="1:50" ht="14.25" customHeight="1" x14ac:dyDescent="0.3">
      <c r="A9" s="1" t="s">
        <v>16</v>
      </c>
      <c r="B9" s="1"/>
      <c r="C9" s="1"/>
      <c r="D9" s="1"/>
      <c r="E9" s="107"/>
      <c r="F9" s="107"/>
      <c r="G9" s="1" t="s">
        <v>17</v>
      </c>
      <c r="I9" s="107"/>
      <c r="J9" s="107"/>
      <c r="K9" s="113" t="s">
        <v>18</v>
      </c>
      <c r="L9" s="113"/>
      <c r="M9" s="113"/>
      <c r="N9" s="113"/>
      <c r="O9" s="113"/>
      <c r="P9" s="107"/>
      <c r="Q9" s="107"/>
      <c r="R9" s="1"/>
      <c r="S9" s="1" t="s">
        <v>19</v>
      </c>
      <c r="T9" s="1"/>
      <c r="U9" s="1"/>
      <c r="V9" s="1"/>
      <c r="W9" s="1"/>
      <c r="Y9" s="54"/>
      <c r="Z9" s="54"/>
      <c r="AA9" s="54"/>
      <c r="AB9" s="149" t="s">
        <v>74</v>
      </c>
      <c r="AC9" s="149"/>
      <c r="AD9" s="149"/>
      <c r="AE9" s="149"/>
      <c r="AF9" s="149"/>
      <c r="AG9" s="149"/>
      <c r="AH9" s="149"/>
      <c r="AI9" s="149"/>
      <c r="AJ9" s="149"/>
      <c r="AK9" s="104"/>
      <c r="AL9" s="104"/>
      <c r="AN9" s="32"/>
      <c r="AO9" s="29"/>
      <c r="AP9" s="29"/>
      <c r="AQ9" s="29"/>
      <c r="AR9" s="29"/>
      <c r="AS9" s="29"/>
      <c r="AT9" s="29"/>
      <c r="AU9" s="83"/>
      <c r="AV9" s="83"/>
      <c r="AW9" s="83"/>
      <c r="AX9" s="83"/>
    </row>
    <row r="10" spans="1:50" ht="14.25" customHeight="1" x14ac:dyDescent="0.3">
      <c r="A10" s="1" t="s">
        <v>16</v>
      </c>
      <c r="B10" s="1"/>
      <c r="C10" s="1"/>
      <c r="D10" s="1"/>
      <c r="E10" s="144"/>
      <c r="F10" s="144"/>
      <c r="G10" s="1" t="s">
        <v>17</v>
      </c>
      <c r="I10" s="144"/>
      <c r="J10" s="144"/>
      <c r="K10" s="113" t="s">
        <v>18</v>
      </c>
      <c r="L10" s="113"/>
      <c r="M10" s="113"/>
      <c r="N10" s="113"/>
      <c r="O10" s="113"/>
      <c r="P10" s="111"/>
      <c r="Q10" s="111"/>
      <c r="R10" s="1"/>
      <c r="S10" s="1" t="s">
        <v>20</v>
      </c>
      <c r="T10" s="1"/>
      <c r="U10" s="1"/>
      <c r="V10" s="1"/>
      <c r="W10" s="1"/>
      <c r="X10" s="54"/>
      <c r="Y10" s="54"/>
      <c r="Z10" s="54"/>
      <c r="AA10" s="54"/>
      <c r="AB10" s="149"/>
      <c r="AC10" s="149"/>
      <c r="AD10" s="149"/>
      <c r="AE10" s="149"/>
      <c r="AF10" s="149"/>
      <c r="AG10" s="149"/>
      <c r="AH10" s="149"/>
      <c r="AI10" s="149"/>
      <c r="AJ10" s="149"/>
      <c r="AK10" s="150"/>
      <c r="AL10" s="150"/>
    </row>
    <row r="11" spans="1:50" ht="14.25" customHeight="1" x14ac:dyDescent="0.3">
      <c r="A11" s="20" t="s">
        <v>21</v>
      </c>
      <c r="B11" s="20"/>
      <c r="C11" s="20"/>
      <c r="D11" s="20"/>
      <c r="E11" s="20"/>
      <c r="F11" s="20"/>
      <c r="G11" s="20"/>
      <c r="H11" s="20"/>
      <c r="I11" s="20"/>
      <c r="J11" s="20"/>
      <c r="K11" s="21"/>
      <c r="L11" s="21"/>
      <c r="M11" s="20"/>
      <c r="N11" s="20"/>
      <c r="O11" s="20"/>
      <c r="P11" s="20"/>
      <c r="Q11" s="20"/>
      <c r="R11" s="20"/>
      <c r="S11" s="20"/>
      <c r="T11" s="20"/>
      <c r="U11" s="20"/>
      <c r="V11" s="20"/>
      <c r="X11" s="61"/>
      <c r="Y11" s="61"/>
      <c r="Z11" s="61"/>
      <c r="AA11" s="61"/>
      <c r="AB11" s="112" t="s">
        <v>75</v>
      </c>
      <c r="AC11" s="112"/>
      <c r="AD11" s="112"/>
      <c r="AE11" s="112"/>
      <c r="AF11" s="112"/>
      <c r="AG11" s="112"/>
      <c r="AH11" s="112"/>
      <c r="AI11" s="112"/>
      <c r="AJ11" s="112"/>
      <c r="AK11" s="112"/>
      <c r="AL11" s="112"/>
      <c r="AM11" s="112"/>
    </row>
    <row r="12" spans="1:50" ht="14.25" customHeight="1" x14ac:dyDescent="0.3">
      <c r="A12" s="47"/>
      <c r="B12" s="16" t="s">
        <v>22</v>
      </c>
      <c r="C12" s="16"/>
      <c r="D12" s="16"/>
      <c r="E12" s="16"/>
      <c r="F12" s="16"/>
      <c r="G12" s="16"/>
      <c r="H12" s="16"/>
      <c r="I12" s="16"/>
      <c r="J12" s="16"/>
      <c r="M12" s="103" t="str">
        <f>AG49</f>
        <v>N</v>
      </c>
      <c r="N12" s="103"/>
      <c r="O12" s="16"/>
      <c r="P12" s="45"/>
      <c r="Q12" s="48"/>
      <c r="R12" s="47"/>
      <c r="S12" s="45"/>
      <c r="T12" s="45"/>
      <c r="U12" s="45"/>
      <c r="V12" s="45"/>
      <c r="W12" s="45"/>
      <c r="X12" s="45"/>
      <c r="Y12" s="45"/>
      <c r="Z12" s="45"/>
      <c r="AA12" s="45"/>
      <c r="AB12" s="45"/>
      <c r="AC12" s="45"/>
      <c r="AD12" s="45"/>
      <c r="AE12" s="45"/>
      <c r="AF12" s="45"/>
      <c r="AG12" s="45"/>
      <c r="AH12" s="45"/>
      <c r="AI12" s="45"/>
      <c r="AJ12" s="24"/>
      <c r="AK12" s="24"/>
      <c r="AL12" s="45"/>
      <c r="AM12" s="48"/>
    </row>
    <row r="13" spans="1:50" ht="14.25" customHeight="1" x14ac:dyDescent="0.3">
      <c r="A13" s="49"/>
      <c r="B13" s="5" t="s">
        <v>24</v>
      </c>
      <c r="C13" s="5"/>
      <c r="D13" s="5"/>
      <c r="E13" s="5"/>
      <c r="F13" s="5"/>
      <c r="G13" s="5"/>
      <c r="H13" s="5"/>
      <c r="I13" s="5"/>
      <c r="J13" s="5"/>
      <c r="M13" s="103" t="str">
        <f>IF('Soils-Hydrology'!AA28="Y", "Y", IF('Soils-Hydrology'!AA28="N", "N", ""))</f>
        <v/>
      </c>
      <c r="N13" s="103"/>
      <c r="O13" s="5"/>
      <c r="P13" s="46"/>
      <c r="Q13" s="50"/>
      <c r="R13" s="49"/>
      <c r="S13" s="46"/>
      <c r="T13" s="9" t="s">
        <v>23</v>
      </c>
      <c r="U13" s="9"/>
      <c r="V13" s="9"/>
      <c r="W13" s="9"/>
      <c r="X13" s="9"/>
      <c r="Y13" s="9"/>
      <c r="Z13" s="9"/>
      <c r="AA13" s="9"/>
      <c r="AB13" s="9"/>
      <c r="AC13" s="9"/>
      <c r="AD13" s="10"/>
      <c r="AE13" s="5"/>
      <c r="AH13" s="124" t="str">
        <f>IF(AND(M12="Y",M13="Y",M14="Y"),"Y", "N")</f>
        <v>N</v>
      </c>
      <c r="AI13" s="124"/>
      <c r="AJ13" s="124"/>
      <c r="AK13" s="85"/>
      <c r="AL13" s="85"/>
      <c r="AM13" s="86"/>
    </row>
    <row r="14" spans="1:50" ht="14.25" customHeight="1" x14ac:dyDescent="0.3">
      <c r="A14" s="49"/>
      <c r="B14" s="5" t="s">
        <v>396</v>
      </c>
      <c r="C14" s="5"/>
      <c r="D14" s="5"/>
      <c r="E14" s="5"/>
      <c r="F14" s="5"/>
      <c r="G14" s="5"/>
      <c r="H14" s="5"/>
      <c r="I14" s="5"/>
      <c r="J14" s="5"/>
      <c r="M14" s="103" t="str">
        <f>IF('Soils-Hydrology'!AE52="Y", "Y", IF('Soils-Hydrology'!AE52="N", "N", ""))</f>
        <v/>
      </c>
      <c r="N14" s="103"/>
      <c r="O14" s="5"/>
      <c r="P14" s="46"/>
      <c r="Q14" s="50"/>
      <c r="R14" s="49"/>
      <c r="S14" s="46"/>
      <c r="T14" s="106" t="s">
        <v>25</v>
      </c>
      <c r="U14" s="106"/>
      <c r="V14" s="106"/>
      <c r="W14" s="106"/>
      <c r="X14" s="106"/>
      <c r="Y14" s="106"/>
      <c r="Z14" s="106"/>
      <c r="AA14" s="106"/>
      <c r="AB14" s="106"/>
      <c r="AC14" s="106"/>
      <c r="AD14" s="107"/>
      <c r="AE14" s="107"/>
      <c r="AF14" s="107"/>
      <c r="AG14" s="107"/>
      <c r="AH14" s="107"/>
      <c r="AI14" s="107"/>
      <c r="AJ14" s="5"/>
      <c r="AK14" s="5"/>
      <c r="AL14" s="46"/>
      <c r="AM14" s="50"/>
    </row>
    <row r="15" spans="1:50" ht="3.75" customHeight="1" x14ac:dyDescent="0.3">
      <c r="A15" s="7"/>
      <c r="B15" s="5"/>
      <c r="C15" s="5"/>
      <c r="D15" s="5"/>
      <c r="E15" s="5"/>
      <c r="F15" s="5"/>
      <c r="G15" s="5"/>
      <c r="H15" s="5"/>
      <c r="I15" s="5"/>
      <c r="J15" s="4"/>
      <c r="K15" s="4"/>
      <c r="L15" s="5"/>
      <c r="M15" s="5"/>
      <c r="N15" s="5"/>
      <c r="O15" s="5"/>
      <c r="P15" s="5"/>
      <c r="Q15" s="8"/>
      <c r="R15" s="51"/>
      <c r="S15" s="2"/>
      <c r="T15" s="5"/>
      <c r="U15" s="5"/>
      <c r="V15" s="5"/>
      <c r="W15" s="5"/>
      <c r="X15" s="5"/>
      <c r="Y15" s="5"/>
      <c r="Z15" s="5"/>
      <c r="AA15" s="5"/>
      <c r="AB15" s="5"/>
      <c r="AC15" s="5"/>
      <c r="AD15" s="5"/>
      <c r="AE15" s="5"/>
      <c r="AF15" s="5"/>
      <c r="AG15" s="5"/>
      <c r="AH15" s="46"/>
      <c r="AI15" s="46"/>
      <c r="AJ15" s="46"/>
      <c r="AK15" s="46"/>
      <c r="AL15" s="46"/>
      <c r="AM15" s="50"/>
    </row>
    <row r="16" spans="1:50" x14ac:dyDescent="0.3">
      <c r="A16" s="15" t="s">
        <v>26</v>
      </c>
      <c r="B16" s="16"/>
      <c r="C16" s="16"/>
      <c r="D16" s="16"/>
      <c r="E16" s="16"/>
      <c r="F16" s="16"/>
      <c r="G16" s="16"/>
      <c r="H16" s="16"/>
      <c r="I16" s="16"/>
      <c r="J16" s="16"/>
      <c r="K16" s="16"/>
      <c r="L16" s="16"/>
      <c r="M16" s="16"/>
      <c r="N16" s="16"/>
      <c r="O16" s="16"/>
      <c r="P16" s="16"/>
      <c r="Q16" s="16"/>
      <c r="R16" s="5"/>
      <c r="S16" s="5"/>
      <c r="T16" s="16"/>
      <c r="U16" s="16"/>
      <c r="V16" s="16"/>
      <c r="W16" s="16"/>
      <c r="X16" s="16"/>
      <c r="Y16" s="16"/>
      <c r="Z16" s="16"/>
      <c r="AA16" s="16"/>
      <c r="AB16" s="16"/>
      <c r="AC16" s="16"/>
      <c r="AD16" s="16"/>
      <c r="AE16" s="16"/>
      <c r="AF16" s="16"/>
      <c r="AG16" s="16"/>
      <c r="AH16" s="45"/>
      <c r="AI16" s="45"/>
      <c r="AJ16" s="45"/>
      <c r="AK16" s="45"/>
      <c r="AL16" s="45"/>
      <c r="AM16" s="48"/>
    </row>
    <row r="17" spans="1:39" x14ac:dyDescent="0.3">
      <c r="A17" s="138"/>
      <c r="B17" s="139"/>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40"/>
    </row>
    <row r="18" spans="1:39" x14ac:dyDescent="0.3">
      <c r="A18" s="141"/>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3"/>
    </row>
    <row r="19" spans="1:39" ht="15" customHeight="1" x14ac:dyDescent="0.3">
      <c r="A19" s="145" t="s">
        <v>68</v>
      </c>
      <c r="B19" s="145"/>
      <c r="C19" s="145"/>
      <c r="D19" s="145"/>
      <c r="E19" s="145"/>
      <c r="F19" s="145"/>
      <c r="G19" s="145"/>
      <c r="H19" s="145"/>
      <c r="I19" s="145"/>
      <c r="J19" s="145"/>
      <c r="K19" s="145"/>
      <c r="L19" s="145"/>
      <c r="M19" s="145"/>
      <c r="N19" s="146"/>
      <c r="O19" s="145"/>
      <c r="P19" s="145"/>
      <c r="Q19" s="145"/>
      <c r="R19" s="146"/>
      <c r="S19" s="146"/>
      <c r="T19" s="146"/>
      <c r="U19" s="146"/>
      <c r="V19" s="146"/>
      <c r="W19" s="146"/>
      <c r="X19" s="146"/>
      <c r="Y19" s="146"/>
      <c r="Z19" s="146"/>
      <c r="AA19" s="146"/>
      <c r="AB19" s="146"/>
      <c r="AC19" s="146"/>
      <c r="AD19" s="146"/>
      <c r="AE19" s="147"/>
      <c r="AF19" s="147"/>
      <c r="AG19" s="147"/>
      <c r="AH19" s="147"/>
      <c r="AI19" s="147"/>
      <c r="AJ19" s="148"/>
      <c r="AK19" s="135"/>
      <c r="AL19" s="135"/>
      <c r="AM19" s="135"/>
    </row>
    <row r="20" spans="1:39" ht="12.75" customHeight="1" x14ac:dyDescent="0.3">
      <c r="A20" s="47"/>
      <c r="B20" s="45"/>
      <c r="C20" s="45"/>
      <c r="D20" s="45"/>
      <c r="E20" s="45"/>
      <c r="F20" s="45"/>
      <c r="G20" s="45"/>
      <c r="H20" s="45"/>
      <c r="I20" s="45"/>
      <c r="J20" s="45"/>
      <c r="K20" s="45"/>
      <c r="L20" s="45"/>
      <c r="M20" s="45"/>
      <c r="N20" s="27"/>
      <c r="O20" s="137" t="s">
        <v>29</v>
      </c>
      <c r="P20" s="137"/>
      <c r="Q20" s="137"/>
      <c r="R20" s="28"/>
      <c r="S20" s="137" t="s">
        <v>30</v>
      </c>
      <c r="T20" s="128"/>
      <c r="U20" s="128"/>
      <c r="V20" s="28"/>
      <c r="W20" s="137" t="s">
        <v>31</v>
      </c>
      <c r="X20" s="137"/>
      <c r="Y20" s="137"/>
      <c r="Z20" s="29"/>
      <c r="AA20" s="6"/>
      <c r="AB20" s="23" t="s">
        <v>32</v>
      </c>
      <c r="AC20" s="24"/>
      <c r="AD20" s="24"/>
      <c r="AE20" s="24"/>
      <c r="AF20" s="24"/>
      <c r="AG20" s="24"/>
      <c r="AH20" s="24"/>
      <c r="AI20" s="24"/>
      <c r="AJ20" s="36"/>
      <c r="AK20" s="36"/>
      <c r="AL20" s="36"/>
      <c r="AM20" s="37"/>
    </row>
    <row r="21" spans="1:39" ht="12.75" customHeight="1" x14ac:dyDescent="0.3">
      <c r="A21" s="118" t="s">
        <v>27</v>
      </c>
      <c r="B21" s="119"/>
      <c r="C21" s="119"/>
      <c r="D21" s="119"/>
      <c r="E21" s="119"/>
      <c r="F21" s="120" t="s">
        <v>71</v>
      </c>
      <c r="G21" s="120"/>
      <c r="H21" s="120"/>
      <c r="I21" s="107"/>
      <c r="J21" s="107"/>
      <c r="K21" s="107"/>
      <c r="L21" s="107"/>
      <c r="M21" s="56" t="s">
        <v>28</v>
      </c>
      <c r="N21" s="27"/>
      <c r="O21" s="104"/>
      <c r="P21" s="104"/>
      <c r="Q21" s="104"/>
      <c r="R21" s="28"/>
      <c r="S21" s="122"/>
      <c r="T21" s="122"/>
      <c r="U21" s="122"/>
      <c r="V21" s="28"/>
      <c r="W21" s="104"/>
      <c r="X21" s="104"/>
      <c r="Y21" s="104"/>
      <c r="Z21" s="29"/>
      <c r="AA21" s="101" t="s">
        <v>33</v>
      </c>
      <c r="AB21" s="102"/>
      <c r="AC21" s="102"/>
      <c r="AD21" s="102"/>
      <c r="AE21" s="102"/>
      <c r="AF21" s="102"/>
      <c r="AG21" s="102"/>
      <c r="AH21" s="102"/>
      <c r="AI21" s="129">
        <f>SUMPRODUCT((S1:U99="Y")*(W1:Y99="OBL"))+SUMPRODUCT((S1:U99="Y")*(W1:Y99="FACW"))+SUMPRODUCT((S1:U99="Y")*(W1:Y99="FAC"))</f>
        <v>0</v>
      </c>
      <c r="AJ21" s="122"/>
      <c r="AK21" s="122"/>
      <c r="AL21" s="29"/>
      <c r="AM21" s="31"/>
    </row>
    <row r="22" spans="1:39" ht="12.75" customHeight="1" x14ac:dyDescent="0.3">
      <c r="A22" s="33">
        <v>1</v>
      </c>
      <c r="B22" s="117"/>
      <c r="C22" s="117"/>
      <c r="D22" s="117"/>
      <c r="E22" s="117"/>
      <c r="F22" s="117"/>
      <c r="G22" s="117"/>
      <c r="H22" s="117"/>
      <c r="I22" s="117"/>
      <c r="J22" s="117"/>
      <c r="K22" s="117"/>
      <c r="L22" s="117"/>
      <c r="M22" s="117"/>
      <c r="N22" s="29"/>
      <c r="O22" s="107"/>
      <c r="P22" s="107"/>
      <c r="Q22" s="107"/>
      <c r="R22" s="29"/>
      <c r="S22" s="124" t="str">
        <f>IF(O22=ISBLANK(TRUE), " ", IF(O22&gt;=5, "Y", " "))</f>
        <v xml:space="preserve"> </v>
      </c>
      <c r="T22" s="124"/>
      <c r="U22" s="124"/>
      <c r="V22" s="4"/>
      <c r="W22" s="124" t="str">
        <f>IF(ISNA(VLOOKUP($B22, 'Region 3 Plant List'!$A$2:$B$1600,2,FALSE))," ",VLOOKUP($B22, 'Region 3 Plant List'!$A$2:$B$1600,2,FALSE))</f>
        <v xml:space="preserve"> </v>
      </c>
      <c r="X22" s="124"/>
      <c r="Y22" s="124"/>
      <c r="Z22" s="29"/>
      <c r="AA22" s="101"/>
      <c r="AB22" s="102"/>
      <c r="AC22" s="102"/>
      <c r="AD22" s="102"/>
      <c r="AE22" s="102"/>
      <c r="AF22" s="102"/>
      <c r="AG22" s="102"/>
      <c r="AH22" s="102"/>
      <c r="AI22" s="123"/>
      <c r="AJ22" s="123"/>
      <c r="AK22" s="123"/>
      <c r="AL22" s="29" t="s">
        <v>34</v>
      </c>
      <c r="AM22" s="31"/>
    </row>
    <row r="23" spans="1:39" ht="12.75" customHeight="1" x14ac:dyDescent="0.3">
      <c r="A23" s="33">
        <f>A22+1</f>
        <v>2</v>
      </c>
      <c r="B23" s="117"/>
      <c r="C23" s="117"/>
      <c r="D23" s="117"/>
      <c r="E23" s="117"/>
      <c r="F23" s="117"/>
      <c r="G23" s="117"/>
      <c r="H23" s="117"/>
      <c r="I23" s="117"/>
      <c r="J23" s="117"/>
      <c r="K23" s="117"/>
      <c r="L23" s="117"/>
      <c r="M23" s="117"/>
      <c r="N23" s="29"/>
      <c r="O23" s="111"/>
      <c r="P23" s="111"/>
      <c r="Q23" s="111"/>
      <c r="R23" s="29"/>
      <c r="S23" s="103" t="str">
        <f>IF(O23=ISBLANK(TRUE)," ",IF((COUNTIF($O$22:Q22, "&lt;"&amp;O23))&gt;0,"Rank error!",IF(OR(AND(O23=O22, S22="Y"),(O23/$O$27)&gt;=0.2,(SUM($O$22:Q22)/$O$27)&lt;0.5),"Y","N")))</f>
        <v xml:space="preserve"> </v>
      </c>
      <c r="T23" s="103"/>
      <c r="U23" s="103"/>
      <c r="V23" s="4"/>
      <c r="W23" s="124" t="str">
        <f>IF(ISNA(VLOOKUP($B23, 'Region 3 Plant List'!$A$2:$B$1600,2,FALSE))," ",VLOOKUP($B23, 'Region 3 Plant List'!$A$2:$B$1600,2,FALSE))</f>
        <v xml:space="preserve"> </v>
      </c>
      <c r="X23" s="124"/>
      <c r="Y23" s="124"/>
      <c r="Z23" s="29"/>
      <c r="AA23" s="101" t="s">
        <v>35</v>
      </c>
      <c r="AB23" s="102"/>
      <c r="AC23" s="102"/>
      <c r="AD23" s="102"/>
      <c r="AE23" s="102"/>
      <c r="AF23" s="102"/>
      <c r="AG23" s="102"/>
      <c r="AH23" s="102"/>
      <c r="AI23" s="127">
        <f>COUNTIF(S:U, "Y")</f>
        <v>0</v>
      </c>
      <c r="AJ23" s="128"/>
      <c r="AK23" s="128"/>
      <c r="AL23" s="29"/>
      <c r="AM23" s="31"/>
    </row>
    <row r="24" spans="1:39" ht="12.75" customHeight="1" x14ac:dyDescent="0.3">
      <c r="A24" s="33">
        <f>A23+1</f>
        <v>3</v>
      </c>
      <c r="B24" s="117"/>
      <c r="C24" s="117"/>
      <c r="D24" s="117"/>
      <c r="E24" s="117"/>
      <c r="F24" s="117"/>
      <c r="G24" s="117"/>
      <c r="H24" s="117"/>
      <c r="I24" s="117"/>
      <c r="J24" s="117"/>
      <c r="K24" s="117"/>
      <c r="L24" s="117"/>
      <c r="M24" s="117"/>
      <c r="N24" s="29"/>
      <c r="O24" s="111"/>
      <c r="P24" s="111"/>
      <c r="Q24" s="111"/>
      <c r="R24" s="29"/>
      <c r="S24" s="103" t="str">
        <f>IF(O24=ISBLANK(TRUE)," ",IF((COUNTIF($O$22:Q23, "&lt;"&amp;O24))&gt;0,"Rank error!",IF(OR(AND(O24=O23, S23="Y"),(O24/$O$27)&gt;=0.2,(SUM($O$22:Q23)/$O$27)&lt;0.5),"Y","N")))</f>
        <v xml:space="preserve"> </v>
      </c>
      <c r="T24" s="103"/>
      <c r="U24" s="103"/>
      <c r="V24" s="4"/>
      <c r="W24" s="124" t="str">
        <f>IF(ISNA(VLOOKUP($B24, 'Region 3 Plant List'!$A$2:$B$1600,2,FALSE))," ",VLOOKUP($B24, 'Region 3 Plant List'!$A$2:$B$1600,2,FALSE))</f>
        <v xml:space="preserve"> </v>
      </c>
      <c r="X24" s="124"/>
      <c r="Y24" s="124"/>
      <c r="Z24" s="29"/>
      <c r="AA24" s="101"/>
      <c r="AB24" s="102"/>
      <c r="AC24" s="102"/>
      <c r="AD24" s="102"/>
      <c r="AE24" s="102"/>
      <c r="AF24" s="102"/>
      <c r="AG24" s="102"/>
      <c r="AH24" s="102"/>
      <c r="AI24" s="123"/>
      <c r="AJ24" s="123"/>
      <c r="AK24" s="123"/>
      <c r="AL24" s="29" t="s">
        <v>36</v>
      </c>
      <c r="AM24" s="31"/>
    </row>
    <row r="25" spans="1:39" ht="12.75" customHeight="1" x14ac:dyDescent="0.3">
      <c r="A25" s="33">
        <f>A24+1</f>
        <v>4</v>
      </c>
      <c r="B25" s="117"/>
      <c r="C25" s="117"/>
      <c r="D25" s="117"/>
      <c r="E25" s="117"/>
      <c r="F25" s="117"/>
      <c r="G25" s="117"/>
      <c r="H25" s="117"/>
      <c r="I25" s="117"/>
      <c r="J25" s="117"/>
      <c r="K25" s="117"/>
      <c r="L25" s="117"/>
      <c r="M25" s="117"/>
      <c r="N25" s="29"/>
      <c r="O25" s="111"/>
      <c r="P25" s="111"/>
      <c r="Q25" s="111"/>
      <c r="R25" s="29"/>
      <c r="S25" s="103" t="str">
        <f>IF(O25=ISBLANK(TRUE)," ",IF((COUNTIF($O$22:Q24, "&lt;"&amp;O25))&gt;0,"Rank error!",IF(OR(AND(O25=O24, S24="Y"),(O25/$O$27)&gt;=0.2,(SUM($O$22:Q24)/$O$27)&lt;0.5),"Y","N")))</f>
        <v xml:space="preserve"> </v>
      </c>
      <c r="T25" s="103"/>
      <c r="U25" s="103"/>
      <c r="V25" s="4"/>
      <c r="W25" s="124" t="str">
        <f>IF(ISNA(VLOOKUP($B25, 'Region 3 Plant List'!$A$2:$B$1600,2,FALSE))," ",VLOOKUP($B25, 'Region 3 Plant List'!$A$2:$B$1600,2,FALSE))</f>
        <v xml:space="preserve"> </v>
      </c>
      <c r="X25" s="124"/>
      <c r="Y25" s="124"/>
      <c r="Z25" s="29"/>
      <c r="AA25" s="101" t="s">
        <v>39</v>
      </c>
      <c r="AB25" s="102"/>
      <c r="AC25" s="102"/>
      <c r="AD25" s="102"/>
      <c r="AE25" s="102"/>
      <c r="AF25" s="102"/>
      <c r="AG25" s="102"/>
      <c r="AH25" s="102"/>
      <c r="AI25" s="130">
        <f>IF(AI23&gt;0,AI21/AI23, 0)</f>
        <v>0</v>
      </c>
      <c r="AJ25" s="130"/>
      <c r="AK25" s="130"/>
      <c r="AL25" s="29"/>
      <c r="AM25" s="31"/>
    </row>
    <row r="26" spans="1:39" ht="12.75" customHeight="1" x14ac:dyDescent="0.3">
      <c r="A26" s="33">
        <f>A25+1</f>
        <v>5</v>
      </c>
      <c r="B26" s="117"/>
      <c r="C26" s="117"/>
      <c r="D26" s="117"/>
      <c r="E26" s="117"/>
      <c r="F26" s="117"/>
      <c r="G26" s="117"/>
      <c r="H26" s="117"/>
      <c r="I26" s="117"/>
      <c r="J26" s="117"/>
      <c r="K26" s="117"/>
      <c r="L26" s="117"/>
      <c r="M26" s="117"/>
      <c r="N26" s="29"/>
      <c r="O26" s="111"/>
      <c r="P26" s="111"/>
      <c r="Q26" s="111"/>
      <c r="R26" s="29"/>
      <c r="S26" s="103" t="str">
        <f>IF(O26=ISBLANK(TRUE)," ",IF((COUNTIF($O$22:Q25, "&lt;"&amp;O26))&gt;0,"Rank error!",IF(OR(AND(O26=O25, S25="Y"),(O26/$O$27)&gt;=0.2,(SUM($O$22:Q25)/$O$27)&lt;0.5),"Y","N")))</f>
        <v xml:space="preserve"> </v>
      </c>
      <c r="T26" s="103"/>
      <c r="U26" s="103"/>
      <c r="V26" s="4"/>
      <c r="W26" s="124" t="str">
        <f>IF(ISNA(VLOOKUP($B26, 'Region 3 Plant List'!$A$2:$B$1600,2,FALSE))," ",VLOOKUP($B26, 'Region 3 Plant List'!$A$2:$B$1600,2,FALSE))</f>
        <v xml:space="preserve"> </v>
      </c>
      <c r="X26" s="124"/>
      <c r="Y26" s="124"/>
      <c r="Z26" s="29"/>
      <c r="AA26" s="101"/>
      <c r="AB26" s="102"/>
      <c r="AC26" s="102"/>
      <c r="AD26" s="102"/>
      <c r="AE26" s="102"/>
      <c r="AF26" s="102"/>
      <c r="AG26" s="102"/>
      <c r="AH26" s="102"/>
      <c r="AI26" s="131"/>
      <c r="AJ26" s="131"/>
      <c r="AK26" s="131"/>
      <c r="AL26" s="29" t="s">
        <v>40</v>
      </c>
      <c r="AM26" s="31"/>
    </row>
    <row r="27" spans="1:39" ht="12.75" customHeight="1" x14ac:dyDescent="0.3">
      <c r="A27" s="30"/>
      <c r="B27" s="29"/>
      <c r="C27" s="29"/>
      <c r="D27" s="29"/>
      <c r="E27" s="29"/>
      <c r="F27" s="29"/>
      <c r="G27" s="29"/>
      <c r="H27" s="29"/>
      <c r="I27" s="29"/>
      <c r="J27" s="29"/>
      <c r="K27" s="29"/>
      <c r="L27" s="29"/>
      <c r="M27" s="29"/>
      <c r="N27" s="29"/>
      <c r="O27" s="103">
        <f>SUM(O22:Q26)</f>
        <v>0</v>
      </c>
      <c r="P27" s="103"/>
      <c r="Q27" s="103"/>
      <c r="R27" s="29" t="s">
        <v>37</v>
      </c>
      <c r="S27" s="29" t="s">
        <v>38</v>
      </c>
      <c r="T27" s="29"/>
      <c r="U27" s="29"/>
      <c r="V27" s="29"/>
      <c r="W27" s="29"/>
      <c r="X27" s="29"/>
      <c r="Y27" s="29"/>
      <c r="Z27" s="29"/>
      <c r="AA27" s="42"/>
      <c r="AB27" s="29"/>
      <c r="AC27" s="29"/>
      <c r="AD27" s="29"/>
      <c r="AE27" s="29"/>
      <c r="AF27" s="29"/>
      <c r="AG27" s="29"/>
      <c r="AH27" s="29"/>
      <c r="AI27" s="29"/>
      <c r="AJ27" s="29"/>
      <c r="AK27" s="29"/>
      <c r="AL27" s="29"/>
      <c r="AM27" s="31"/>
    </row>
    <row r="28" spans="1:39" ht="12.75" customHeight="1" x14ac:dyDescent="0.3">
      <c r="A28" s="57" t="s">
        <v>70</v>
      </c>
      <c r="B28" s="58"/>
      <c r="C28" s="58"/>
      <c r="D28" s="58"/>
      <c r="E28" s="58"/>
      <c r="F28" s="59"/>
      <c r="G28" s="106" t="s">
        <v>71</v>
      </c>
      <c r="H28" s="106"/>
      <c r="I28" s="106"/>
      <c r="J28" s="107"/>
      <c r="K28" s="107"/>
      <c r="L28" s="107"/>
      <c r="M28" s="107"/>
      <c r="N28" s="5" t="s">
        <v>28</v>
      </c>
      <c r="O28" s="104"/>
      <c r="P28" s="104"/>
      <c r="Q28" s="104"/>
      <c r="R28" s="28"/>
      <c r="S28" s="104"/>
      <c r="T28" s="104"/>
      <c r="U28" s="104"/>
      <c r="V28" s="28"/>
      <c r="W28" s="104"/>
      <c r="X28" s="104"/>
      <c r="Y28" s="104"/>
      <c r="Z28" s="29"/>
      <c r="AA28" s="30"/>
      <c r="AB28" s="35" t="s">
        <v>41</v>
      </c>
      <c r="AC28" s="35"/>
      <c r="AD28" s="35"/>
      <c r="AE28" s="35"/>
      <c r="AF28" s="35"/>
      <c r="AG28" s="35"/>
      <c r="AH28" s="35"/>
      <c r="AI28" s="35"/>
      <c r="AJ28" s="35"/>
      <c r="AK28" s="35"/>
      <c r="AL28" s="35"/>
      <c r="AM28" s="39"/>
    </row>
    <row r="29" spans="1:39" ht="12.75" customHeight="1" x14ac:dyDescent="0.3">
      <c r="A29" s="33">
        <v>1</v>
      </c>
      <c r="B29" s="117"/>
      <c r="C29" s="117"/>
      <c r="D29" s="117"/>
      <c r="E29" s="117"/>
      <c r="F29" s="117"/>
      <c r="G29" s="117"/>
      <c r="H29" s="117"/>
      <c r="I29" s="117"/>
      <c r="J29" s="117"/>
      <c r="K29" s="117"/>
      <c r="L29" s="117"/>
      <c r="M29" s="117"/>
      <c r="N29" s="29"/>
      <c r="O29" s="107"/>
      <c r="P29" s="107"/>
      <c r="Q29" s="107"/>
      <c r="R29" s="29"/>
      <c r="S29" s="124" t="str">
        <f>IF(O29=ISBLANK(TRUE), " ", IF(O29&gt;=5, "Y", " "))</f>
        <v xml:space="preserve"> </v>
      </c>
      <c r="T29" s="124"/>
      <c r="U29" s="124"/>
      <c r="V29" s="4"/>
      <c r="W29" s="124" t="str">
        <f>IF(ISNA(VLOOKUP($B29, 'Region 3 Plant List'!$A$2:$B$1600,2,FALSE))," ",VLOOKUP($B29, 'Region 3 Plant List'!$A$2:$B$1600,2,FALSE))</f>
        <v xml:space="preserve"> </v>
      </c>
      <c r="X29" s="124"/>
      <c r="Y29" s="124"/>
      <c r="Z29" s="29"/>
      <c r="AA29" s="30"/>
      <c r="AB29" s="29" t="s">
        <v>42</v>
      </c>
      <c r="AC29" s="29"/>
      <c r="AD29" s="29"/>
      <c r="AE29" s="29"/>
      <c r="AF29" s="29"/>
      <c r="AG29" s="29"/>
      <c r="AH29" s="29"/>
      <c r="AI29" s="29"/>
      <c r="AJ29" s="29"/>
      <c r="AK29" s="29"/>
      <c r="AL29" s="29"/>
      <c r="AM29" s="31"/>
    </row>
    <row r="30" spans="1:39" ht="12.75" customHeight="1" x14ac:dyDescent="0.3">
      <c r="A30" s="33">
        <f>A29+1</f>
        <v>2</v>
      </c>
      <c r="B30" s="117"/>
      <c r="C30" s="117"/>
      <c r="D30" s="117"/>
      <c r="E30" s="117"/>
      <c r="F30" s="117"/>
      <c r="G30" s="117"/>
      <c r="H30" s="117"/>
      <c r="I30" s="117"/>
      <c r="J30" s="117"/>
      <c r="K30" s="117"/>
      <c r="L30" s="117"/>
      <c r="M30" s="117"/>
      <c r="N30" s="29"/>
      <c r="O30" s="107"/>
      <c r="P30" s="107"/>
      <c r="Q30" s="107"/>
      <c r="R30" s="29"/>
      <c r="S30" s="124" t="str">
        <f>IF(O30=ISBLANK(TRUE)," ",IF((COUNTIF($O$29:Q29, "&lt;"&amp;O30))&gt;0,"Rank error!",IF(OR(AND(O30=O29, S29="Y"),(O30/$O$34)&gt;=0.2,(SUM($O$29:Q29)/$O$34)&lt;0.5),"Y","N")))</f>
        <v xml:space="preserve"> </v>
      </c>
      <c r="T30" s="124"/>
      <c r="U30" s="124"/>
      <c r="V30" s="4"/>
      <c r="W30" s="124" t="str">
        <f>IF(ISNA(VLOOKUP($B30, 'Region 3 Plant List'!$A$2:$B$1600,2,FALSE))," ",VLOOKUP($B30, 'Region 3 Plant List'!$A$2:$B$1600,2,FALSE))</f>
        <v xml:space="preserve"> </v>
      </c>
      <c r="X30" s="124"/>
      <c r="Y30" s="124"/>
      <c r="Z30" s="29"/>
      <c r="AA30" s="30"/>
      <c r="AB30" s="29" t="s">
        <v>43</v>
      </c>
      <c r="AC30" s="29"/>
      <c r="AD30" s="29"/>
      <c r="AE30" s="29"/>
      <c r="AF30" s="124">
        <f>SUMIF($W$4:$Y$49, "OBL", $O$4:$Q$49)</f>
        <v>0</v>
      </c>
      <c r="AG30" s="124"/>
      <c r="AH30" s="29" t="s">
        <v>44</v>
      </c>
      <c r="AI30" s="29"/>
      <c r="AJ30" s="124">
        <f>AF30*1</f>
        <v>0</v>
      </c>
      <c r="AK30" s="124"/>
      <c r="AL30" s="29"/>
      <c r="AM30" s="31"/>
    </row>
    <row r="31" spans="1:39" ht="12.75" customHeight="1" x14ac:dyDescent="0.3">
      <c r="A31" s="33">
        <f>A30+1</f>
        <v>3</v>
      </c>
      <c r="B31" s="117"/>
      <c r="C31" s="117"/>
      <c r="D31" s="117"/>
      <c r="E31" s="117"/>
      <c r="F31" s="117"/>
      <c r="G31" s="117"/>
      <c r="H31" s="117"/>
      <c r="I31" s="117"/>
      <c r="J31" s="117"/>
      <c r="K31" s="117"/>
      <c r="L31" s="117"/>
      <c r="M31" s="117"/>
      <c r="N31" s="29"/>
      <c r="O31" s="107"/>
      <c r="P31" s="107"/>
      <c r="Q31" s="107"/>
      <c r="R31" s="29"/>
      <c r="S31" s="124" t="str">
        <f>IF(O31=ISBLANK(TRUE)," ",IF((COUNTIF($O$29:Q30, "&lt;"&amp;O31))&gt;0,"Rank error!",IF(OR(AND(O31=O30, S30="Y"),(O31/$O$34)&gt;=0.2,(SUM($O$29:Q30)/$O$34)&lt;0.5),"Y","N")))</f>
        <v xml:space="preserve"> </v>
      </c>
      <c r="T31" s="124"/>
      <c r="U31" s="124"/>
      <c r="V31" s="4"/>
      <c r="W31" s="124" t="str">
        <f>IF(ISNA(VLOOKUP($B31, 'Region 3 Plant List'!$A$2:$B$1600,2,FALSE))," ",VLOOKUP($B31, 'Region 3 Plant List'!$A$2:$B$1600,2,FALSE))</f>
        <v xml:space="preserve"> </v>
      </c>
      <c r="X31" s="124"/>
      <c r="Y31" s="124"/>
      <c r="Z31" s="29"/>
      <c r="AA31" s="30"/>
      <c r="AB31" s="29" t="s">
        <v>45</v>
      </c>
      <c r="AC31" s="29"/>
      <c r="AD31" s="29"/>
      <c r="AE31" s="29"/>
      <c r="AF31" s="124">
        <f>SUMIF($W$4:$Y$49, "FACW", $O$4:$Q$49)</f>
        <v>0</v>
      </c>
      <c r="AG31" s="124"/>
      <c r="AH31" s="29" t="s">
        <v>46</v>
      </c>
      <c r="AI31" s="29"/>
      <c r="AJ31" s="103">
        <f>AF31*2</f>
        <v>0</v>
      </c>
      <c r="AK31" s="103"/>
      <c r="AL31" s="29"/>
      <c r="AM31" s="31"/>
    </row>
    <row r="32" spans="1:39" ht="12.75" customHeight="1" x14ac:dyDescent="0.3">
      <c r="A32" s="33">
        <f>A31+1</f>
        <v>4</v>
      </c>
      <c r="B32" s="117"/>
      <c r="C32" s="117"/>
      <c r="D32" s="117"/>
      <c r="E32" s="117"/>
      <c r="F32" s="117"/>
      <c r="G32" s="117"/>
      <c r="H32" s="117"/>
      <c r="I32" s="117"/>
      <c r="J32" s="117"/>
      <c r="K32" s="117"/>
      <c r="L32" s="117"/>
      <c r="M32" s="117"/>
      <c r="N32" s="29"/>
      <c r="O32" s="107"/>
      <c r="P32" s="107"/>
      <c r="Q32" s="107"/>
      <c r="R32" s="29"/>
      <c r="S32" s="124" t="str">
        <f>IF(O32=ISBLANK(TRUE)," ",IF((COUNTIF($O$29:Q31, "&lt;"&amp;O32))&gt;0,"Rank error!",IF(OR(AND(O32=O31, S31="Y"),(O32/$O$34)&gt;=0.2,(SUM($O$29:Q31)/$O$34)&lt;0.5),"Y","N")))</f>
        <v xml:space="preserve"> </v>
      </c>
      <c r="T32" s="124"/>
      <c r="U32" s="124"/>
      <c r="V32" s="4"/>
      <c r="W32" s="124" t="str">
        <f>IF(ISNA(VLOOKUP($B32, 'Region 3 Plant List'!$A$2:$B$1600,2,FALSE))," ",VLOOKUP($B32, 'Region 3 Plant List'!$A$2:$B$1600,2,FALSE))</f>
        <v xml:space="preserve"> </v>
      </c>
      <c r="X32" s="124"/>
      <c r="Y32" s="124"/>
      <c r="Z32" s="29"/>
      <c r="AA32" s="30"/>
      <c r="AB32" s="29" t="s">
        <v>47</v>
      </c>
      <c r="AC32" s="29"/>
      <c r="AD32" s="29"/>
      <c r="AE32" s="29"/>
      <c r="AF32" s="124">
        <f>SUMIF($W$4:$Y$49, "FAC", $O$4:$Q$49)</f>
        <v>0</v>
      </c>
      <c r="AG32" s="124"/>
      <c r="AH32" s="29" t="s">
        <v>48</v>
      </c>
      <c r="AI32" s="29"/>
      <c r="AJ32" s="103">
        <f>AF32*3</f>
        <v>0</v>
      </c>
      <c r="AK32" s="103"/>
      <c r="AL32" s="29"/>
      <c r="AM32" s="31"/>
    </row>
    <row r="33" spans="1:39" ht="12.75" customHeight="1" x14ac:dyDescent="0.3">
      <c r="A33" s="33">
        <f>A32+1</f>
        <v>5</v>
      </c>
      <c r="B33" s="117"/>
      <c r="C33" s="117"/>
      <c r="D33" s="117"/>
      <c r="E33" s="117"/>
      <c r="F33" s="117"/>
      <c r="G33" s="117"/>
      <c r="H33" s="117"/>
      <c r="I33" s="117"/>
      <c r="J33" s="117"/>
      <c r="K33" s="117"/>
      <c r="L33" s="117"/>
      <c r="M33" s="117"/>
      <c r="N33" s="29"/>
      <c r="O33" s="107"/>
      <c r="P33" s="107"/>
      <c r="Q33" s="107"/>
      <c r="R33" s="29"/>
      <c r="S33" s="124" t="str">
        <f>IF(O33=ISBLANK(TRUE)," ",IF((COUNTIF($O$29:Q32, "&lt;"&amp;O33))&gt;0,"Rank error!",IF(OR(AND(O33=O32, S32="Y"),(O33/$O$34)&gt;=0.2,(SUM($O$29:Q32)/$O$34)&lt;0.5),"Y","N")))</f>
        <v xml:space="preserve"> </v>
      </c>
      <c r="T33" s="124"/>
      <c r="U33" s="124"/>
      <c r="V33" s="4"/>
      <c r="W33" s="124" t="str">
        <f>IF(ISNA(VLOOKUP($B33, 'Region 3 Plant List'!$A$2:$B$1600,2,FALSE))," ",VLOOKUP($B33, 'Region 3 Plant List'!$A$2:$B$1600,2,FALSE))</f>
        <v xml:space="preserve"> </v>
      </c>
      <c r="X33" s="124"/>
      <c r="Y33" s="124"/>
      <c r="Z33" s="29"/>
      <c r="AA33" s="30"/>
      <c r="AB33" s="29" t="s">
        <v>49</v>
      </c>
      <c r="AC33" s="29"/>
      <c r="AD33" s="29"/>
      <c r="AE33" s="29"/>
      <c r="AF33" s="124">
        <f>SUMIF($W$4:$Y$49, "FACU", $O$4:$Q$49)</f>
        <v>0</v>
      </c>
      <c r="AG33" s="124"/>
      <c r="AH33" s="29" t="s">
        <v>50</v>
      </c>
      <c r="AI33" s="29"/>
      <c r="AJ33" s="103">
        <f>AF33*4</f>
        <v>0</v>
      </c>
      <c r="AK33" s="103"/>
      <c r="AL33" s="29"/>
      <c r="AM33" s="31"/>
    </row>
    <row r="34" spans="1:39" ht="12.75" customHeight="1" x14ac:dyDescent="0.3">
      <c r="A34" s="30"/>
      <c r="B34" s="29"/>
      <c r="C34" s="29"/>
      <c r="D34" s="29"/>
      <c r="E34" s="29"/>
      <c r="F34" s="29"/>
      <c r="G34" s="29"/>
      <c r="H34" s="29"/>
      <c r="I34" s="29"/>
      <c r="J34" s="29"/>
      <c r="K34" s="29"/>
      <c r="L34" s="29"/>
      <c r="M34" s="29"/>
      <c r="N34" s="29"/>
      <c r="O34" s="103">
        <f>SUM(O29:Q33)</f>
        <v>0</v>
      </c>
      <c r="P34" s="103"/>
      <c r="Q34" s="103"/>
      <c r="R34" s="29" t="s">
        <v>37</v>
      </c>
      <c r="S34" s="29" t="s">
        <v>38</v>
      </c>
      <c r="T34" s="29"/>
      <c r="U34" s="29"/>
      <c r="V34" s="29"/>
      <c r="W34" s="29"/>
      <c r="X34" s="29"/>
      <c r="Y34" s="29"/>
      <c r="Z34" s="29"/>
      <c r="AA34" s="30"/>
      <c r="AB34" s="29" t="s">
        <v>51</v>
      </c>
      <c r="AC34" s="29"/>
      <c r="AD34" s="29"/>
      <c r="AE34" s="29"/>
      <c r="AF34" s="124">
        <f>SUMIF($W$4:$Y$49, "UPL", $O$4:$Q$49)</f>
        <v>0</v>
      </c>
      <c r="AG34" s="124"/>
      <c r="AH34" s="29" t="s">
        <v>52</v>
      </c>
      <c r="AI34" s="29"/>
      <c r="AJ34" s="103">
        <f>AF34*5</f>
        <v>0</v>
      </c>
      <c r="AK34" s="103"/>
      <c r="AL34" s="29"/>
      <c r="AM34" s="31"/>
    </row>
    <row r="35" spans="1:39" ht="12.75" customHeight="1" x14ac:dyDescent="0.3">
      <c r="A35" s="57" t="s">
        <v>72</v>
      </c>
      <c r="B35" s="58"/>
      <c r="C35" s="58"/>
      <c r="D35" s="58"/>
      <c r="E35" s="58"/>
      <c r="F35" s="59"/>
      <c r="G35" s="106" t="s">
        <v>71</v>
      </c>
      <c r="H35" s="106"/>
      <c r="I35" s="106"/>
      <c r="J35" s="107"/>
      <c r="K35" s="107"/>
      <c r="L35" s="107"/>
      <c r="M35" s="107"/>
      <c r="N35" s="5" t="s">
        <v>28</v>
      </c>
      <c r="O35" s="60"/>
      <c r="P35" s="60"/>
      <c r="Q35" s="60"/>
      <c r="R35" s="28"/>
      <c r="S35" s="60"/>
      <c r="T35" s="60"/>
      <c r="U35" s="60"/>
      <c r="V35" s="28"/>
      <c r="W35" s="60"/>
      <c r="X35" s="60"/>
      <c r="Y35" s="60"/>
      <c r="Z35" s="29"/>
      <c r="AA35" s="30"/>
      <c r="AB35" s="29" t="s">
        <v>53</v>
      </c>
      <c r="AC35" s="29"/>
      <c r="AD35" s="29"/>
      <c r="AE35" s="29"/>
      <c r="AF35" s="124">
        <f>SUM(AF30:AG34)</f>
        <v>0</v>
      </c>
      <c r="AG35" s="124"/>
      <c r="AH35" s="29" t="s">
        <v>34</v>
      </c>
      <c r="AI35" s="29"/>
      <c r="AJ35" s="103">
        <f>SUM(AJ30:AK34)</f>
        <v>0</v>
      </c>
      <c r="AK35" s="103"/>
      <c r="AL35" s="29" t="s">
        <v>36</v>
      </c>
      <c r="AM35" s="31"/>
    </row>
    <row r="36" spans="1:39" ht="15" customHeight="1" x14ac:dyDescent="0.3">
      <c r="A36" s="33">
        <v>1</v>
      </c>
      <c r="B36" s="117"/>
      <c r="C36" s="117"/>
      <c r="D36" s="117"/>
      <c r="E36" s="117"/>
      <c r="F36" s="117"/>
      <c r="G36" s="117"/>
      <c r="H36" s="117"/>
      <c r="I36" s="117"/>
      <c r="J36" s="117"/>
      <c r="K36" s="117"/>
      <c r="L36" s="117"/>
      <c r="M36" s="117"/>
      <c r="N36" s="29"/>
      <c r="O36" s="107"/>
      <c r="P36" s="107"/>
      <c r="Q36" s="107"/>
      <c r="R36" s="29"/>
      <c r="S36" s="124" t="str">
        <f>IF(O36=ISBLANK(TRUE), " ", IF(O36&gt;=5, "Y", " "))</f>
        <v xml:space="preserve"> </v>
      </c>
      <c r="T36" s="124"/>
      <c r="U36" s="124"/>
      <c r="V36" s="4"/>
      <c r="W36" s="124" t="str">
        <f>IF(ISNA(VLOOKUP($B36, 'Region 3 Plant List'!$A$2:$B$1600,2,FALSE))," ",VLOOKUP($B36, 'Region 3 Plant List'!$A$2:$B$1600,2,FALSE))</f>
        <v xml:space="preserve"> </v>
      </c>
      <c r="X36" s="124"/>
      <c r="Y36" s="124"/>
      <c r="Z36" s="29"/>
      <c r="AA36" s="30"/>
      <c r="AB36" s="29" t="s">
        <v>54</v>
      </c>
      <c r="AC36" s="29"/>
      <c r="AD36" s="29"/>
      <c r="AE36" s="29"/>
      <c r="AF36" s="29"/>
      <c r="AG36" s="29"/>
      <c r="AH36" s="29"/>
      <c r="AI36" s="136" t="str">
        <f>IF(AF35&gt;0, AJ35/AF35, " ")</f>
        <v xml:space="preserve"> </v>
      </c>
      <c r="AJ36" s="136"/>
      <c r="AK36" s="136"/>
      <c r="AL36" s="29"/>
      <c r="AM36" s="31"/>
    </row>
    <row r="37" spans="1:39" ht="12.75" customHeight="1" x14ac:dyDescent="0.3">
      <c r="A37" s="33">
        <f t="shared" ref="A37:A45" si="0">A36+1</f>
        <v>2</v>
      </c>
      <c r="B37" s="117"/>
      <c r="C37" s="117"/>
      <c r="D37" s="117"/>
      <c r="E37" s="117"/>
      <c r="F37" s="117"/>
      <c r="G37" s="117"/>
      <c r="H37" s="117"/>
      <c r="I37" s="117"/>
      <c r="J37" s="117"/>
      <c r="K37" s="117"/>
      <c r="L37" s="117"/>
      <c r="M37" s="117"/>
      <c r="N37" s="29"/>
      <c r="O37" s="107"/>
      <c r="P37" s="107"/>
      <c r="Q37" s="107"/>
      <c r="R37" s="29"/>
      <c r="S37" s="124" t="str">
        <f>IF(O37=ISBLANK(TRUE)," ",IF((COUNTIF($O$36:Q36, "&lt;"&amp;O37))&gt;0,"Rank error!",IF(OR(AND(O37=O36, S36="Y"),(O37/$O$46)&gt;=0.2,(SUM($O$36:Q36)/$O$46)&lt;0.5),"Y","N")))</f>
        <v xml:space="preserve"> </v>
      </c>
      <c r="T37" s="124"/>
      <c r="U37" s="124"/>
      <c r="V37" s="4"/>
      <c r="W37" s="124" t="str">
        <f>IF(ISNA(VLOOKUP($B37, 'Region 3 Plant List'!$A$2:$B$1600,2,FALSE))," ",VLOOKUP($B37, 'Region 3 Plant List'!$A$2:$B$1600,2,FALSE))</f>
        <v xml:space="preserve"> </v>
      </c>
      <c r="X37" s="124"/>
      <c r="Y37" s="124"/>
      <c r="Z37" s="29"/>
      <c r="AA37" s="68"/>
      <c r="AL37" s="29"/>
      <c r="AM37" s="31"/>
    </row>
    <row r="38" spans="1:39" ht="12.75" customHeight="1" x14ac:dyDescent="0.3">
      <c r="A38" s="33">
        <f t="shared" si="0"/>
        <v>3</v>
      </c>
      <c r="B38" s="117"/>
      <c r="C38" s="117"/>
      <c r="D38" s="117"/>
      <c r="E38" s="117"/>
      <c r="F38" s="117"/>
      <c r="G38" s="117"/>
      <c r="H38" s="117"/>
      <c r="I38" s="117"/>
      <c r="J38" s="117"/>
      <c r="K38" s="117"/>
      <c r="L38" s="117"/>
      <c r="M38" s="117"/>
      <c r="N38" s="29"/>
      <c r="O38" s="107"/>
      <c r="P38" s="107"/>
      <c r="Q38" s="107"/>
      <c r="R38" s="29"/>
      <c r="S38" s="124" t="str">
        <f>IF(O38=ISBLANK(TRUE)," ",IF((COUNTIF($O$36:Q37, "&lt;"&amp;O38))&gt;0,"Rank error!",IF(OR(AND(O38=O37, S37="Y"),(O38/$O$46)&gt;=0.2,(SUM($O$36:Q37)/$O$46)&lt;0.5),"Y","N")))</f>
        <v xml:space="preserve"> </v>
      </c>
      <c r="T38" s="124"/>
      <c r="U38" s="124"/>
      <c r="V38" s="4"/>
      <c r="W38" s="124" t="str">
        <f>IF(ISNA(VLOOKUP($B38, 'Region 3 Plant List'!$A$2:$B$1600,2,FALSE))," ",VLOOKUP($B38, 'Region 3 Plant List'!$A$2:$B$1600,2,FALSE))</f>
        <v xml:space="preserve"> </v>
      </c>
      <c r="X38" s="124"/>
      <c r="Y38" s="124"/>
      <c r="Z38" s="29"/>
      <c r="AA38" s="34"/>
      <c r="AB38" s="35" t="s">
        <v>55</v>
      </c>
      <c r="AC38" s="35"/>
      <c r="AD38" s="35"/>
      <c r="AE38" s="35"/>
      <c r="AF38" s="35"/>
      <c r="AG38" s="35"/>
      <c r="AH38" s="35"/>
      <c r="AI38" s="35"/>
      <c r="AJ38" s="35"/>
      <c r="AK38" s="35"/>
      <c r="AL38" s="36"/>
      <c r="AM38" s="37"/>
    </row>
    <row r="39" spans="1:39" ht="12.75" customHeight="1" x14ac:dyDescent="0.3">
      <c r="A39" s="33">
        <f t="shared" si="0"/>
        <v>4</v>
      </c>
      <c r="B39" s="117"/>
      <c r="C39" s="117"/>
      <c r="D39" s="117"/>
      <c r="E39" s="117"/>
      <c r="F39" s="117"/>
      <c r="G39" s="117"/>
      <c r="H39" s="117"/>
      <c r="I39" s="117"/>
      <c r="J39" s="117"/>
      <c r="K39" s="117"/>
      <c r="L39" s="117"/>
      <c r="M39" s="117"/>
      <c r="N39" s="29"/>
      <c r="O39" s="107"/>
      <c r="P39" s="107"/>
      <c r="Q39" s="107"/>
      <c r="R39" s="29"/>
      <c r="S39" s="124" t="str">
        <f>IF(O39=ISBLANK(TRUE)," ",IF((COUNTIF($O$36:Q38, "&lt;"&amp;O39))&gt;0,"Rank error!",IF(OR(AND(O39=O38, S38="Y"),(O39/$O$46)&gt;=0.2,(SUM($O$36:Q38)/$O$46)&lt;0.5),"Y","N")))</f>
        <v xml:space="preserve"> </v>
      </c>
      <c r="T39" s="124"/>
      <c r="U39" s="124"/>
      <c r="V39" s="4"/>
      <c r="W39" s="124" t="str">
        <f>IF(ISNA(VLOOKUP($B39, 'Region 3 Plant List'!$A$2:$B$1600,2,FALSE))," ",VLOOKUP($B39, 'Region 3 Plant List'!$A$2:$B$1600,2,FALSE))</f>
        <v xml:space="preserve"> </v>
      </c>
      <c r="X39" s="124"/>
      <c r="Y39" s="124"/>
      <c r="Z39" s="29"/>
      <c r="AA39" s="30"/>
      <c r="AB39" s="3"/>
      <c r="AC39" s="11" t="s">
        <v>56</v>
      </c>
      <c r="AD39" s="11"/>
      <c r="AE39" s="11"/>
      <c r="AF39" s="11"/>
      <c r="AG39" s="11"/>
      <c r="AH39" s="11"/>
      <c r="AI39" s="11"/>
      <c r="AJ39" s="11"/>
      <c r="AK39" s="11"/>
      <c r="AL39" s="29"/>
      <c r="AM39" s="31"/>
    </row>
    <row r="40" spans="1:39" ht="12.75" customHeight="1" x14ac:dyDescent="0.3">
      <c r="A40" s="33">
        <f t="shared" si="0"/>
        <v>5</v>
      </c>
      <c r="B40" s="117"/>
      <c r="C40" s="117"/>
      <c r="D40" s="117"/>
      <c r="E40" s="117"/>
      <c r="F40" s="117"/>
      <c r="G40" s="117"/>
      <c r="H40" s="117"/>
      <c r="I40" s="117"/>
      <c r="J40" s="117"/>
      <c r="K40" s="117"/>
      <c r="L40" s="117"/>
      <c r="M40" s="117"/>
      <c r="N40" s="29"/>
      <c r="O40" s="107"/>
      <c r="P40" s="107"/>
      <c r="Q40" s="107"/>
      <c r="R40" s="29"/>
      <c r="S40" s="124" t="str">
        <f>IF(O40=ISBLANK(TRUE)," ",IF((COUNTIF($O$36:Q39, "&lt;"&amp;O40))&gt;0,"Rank error!",IF(OR(AND(O40=O39, S39="Y"),(O40/$O$46)&gt;=0.2,(SUM($O$36:Q39)/$O$46)&lt;0.5),"Y","N")))</f>
        <v xml:space="preserve"> </v>
      </c>
      <c r="T40" s="124"/>
      <c r="U40" s="124"/>
      <c r="V40" s="4"/>
      <c r="W40" s="124" t="str">
        <f>IF(ISNA(VLOOKUP($B40, 'Region 3 Plant List'!$A$2:$B$1600,2,FALSE))," ",VLOOKUP($B40, 'Region 3 Plant List'!$A$2:$B$1600,2,FALSE))</f>
        <v xml:space="preserve"> </v>
      </c>
      <c r="X40" s="124"/>
      <c r="Y40" s="124"/>
      <c r="Z40" s="29"/>
      <c r="AA40" s="30"/>
      <c r="AB40" s="22" t="str">
        <f>IF(ISBLANK(AI25), "", IF(AI25&gt;0.5, "X", ""))</f>
        <v/>
      </c>
      <c r="AC40" s="29" t="s">
        <v>57</v>
      </c>
      <c r="AD40" s="29"/>
      <c r="AE40" s="11"/>
      <c r="AF40" s="11"/>
      <c r="AG40" s="11"/>
      <c r="AH40" s="11"/>
      <c r="AI40" s="11"/>
      <c r="AJ40" s="11"/>
      <c r="AK40" s="11"/>
      <c r="AL40" s="63"/>
      <c r="AM40" s="64"/>
    </row>
    <row r="41" spans="1:39" ht="12.75" customHeight="1" x14ac:dyDescent="0.3">
      <c r="A41" s="33">
        <f t="shared" si="0"/>
        <v>6</v>
      </c>
      <c r="B41" s="117"/>
      <c r="C41" s="117"/>
      <c r="D41" s="117"/>
      <c r="E41" s="117"/>
      <c r="F41" s="117"/>
      <c r="G41" s="117"/>
      <c r="H41" s="117"/>
      <c r="I41" s="117"/>
      <c r="J41" s="117"/>
      <c r="K41" s="117"/>
      <c r="L41" s="117"/>
      <c r="M41" s="117"/>
      <c r="N41" s="29"/>
      <c r="O41" s="107"/>
      <c r="P41" s="107"/>
      <c r="Q41" s="107"/>
      <c r="R41" s="29"/>
      <c r="S41" s="124" t="str">
        <f>IF(O41=ISBLANK(TRUE)," ",IF((COUNTIF($O$36:Q40, "&lt;"&amp;O41))&gt;0,"Rank error!",IF(OR(AND(O41=O40, S40="Y"),(O41/$O$46)&gt;=0.2,(SUM($O$36:Q40)/$O$46)&lt;0.5),"Y","N")))</f>
        <v xml:space="preserve"> </v>
      </c>
      <c r="T41" s="124"/>
      <c r="U41" s="124"/>
      <c r="V41" s="4"/>
      <c r="W41" s="124" t="str">
        <f>IF(ISNA(VLOOKUP($B41, 'Region 3 Plant List'!$A$2:$B$1600,2,FALSE))," ",VLOOKUP($B41, 'Region 3 Plant List'!$A$2:$B$1600,2,FALSE))</f>
        <v xml:space="preserve"> </v>
      </c>
      <c r="X41" s="124"/>
      <c r="Y41" s="124"/>
      <c r="Z41" s="29"/>
      <c r="AA41" s="30"/>
      <c r="AB41" s="22" t="str">
        <f>IF(AND(AI36&gt;0, AI36&lt;=3), "X", " ")</f>
        <v xml:space="preserve"> </v>
      </c>
      <c r="AC41" s="29" t="s">
        <v>58</v>
      </c>
      <c r="AD41" s="29"/>
      <c r="AE41" s="11"/>
      <c r="AF41" s="11"/>
      <c r="AG41" s="11"/>
      <c r="AH41" s="11"/>
      <c r="AI41" s="11"/>
      <c r="AJ41" s="11"/>
      <c r="AK41" s="11"/>
      <c r="AL41" s="11"/>
      <c r="AM41" s="12"/>
    </row>
    <row r="42" spans="1:39" ht="12.75" customHeight="1" x14ac:dyDescent="0.3">
      <c r="A42" s="33">
        <f t="shared" si="0"/>
        <v>7</v>
      </c>
      <c r="B42" s="117"/>
      <c r="C42" s="117"/>
      <c r="D42" s="117"/>
      <c r="E42" s="117"/>
      <c r="F42" s="117"/>
      <c r="G42" s="117"/>
      <c r="H42" s="117"/>
      <c r="I42" s="117"/>
      <c r="J42" s="117"/>
      <c r="K42" s="117"/>
      <c r="L42" s="117"/>
      <c r="M42" s="117"/>
      <c r="N42" s="29"/>
      <c r="O42" s="107"/>
      <c r="P42" s="107"/>
      <c r="Q42" s="107"/>
      <c r="R42" s="29"/>
      <c r="S42" s="124" t="str">
        <f>IF(O42=ISBLANK(TRUE)," ",IF((COUNTIF($O$36:Q41, "&lt;"&amp;O42))&gt;0,"Rank error!",IF(OR(AND(O42=O41, S41="Y"),(O42/$O$46)&gt;=0.2,(SUM($O$36:Q41)/$O$46)&lt;0.5),"Y","N")))</f>
        <v xml:space="preserve"> </v>
      </c>
      <c r="T42" s="124"/>
      <c r="U42" s="124"/>
      <c r="V42" s="4"/>
      <c r="W42" s="124" t="str">
        <f>IF(ISNA(VLOOKUP($B42, 'Region 3 Plant List'!$A$2:$B$1600,2,FALSE))," ",VLOOKUP($B42, 'Region 3 Plant List'!$A$2:$B$1600,2,FALSE))</f>
        <v xml:space="preserve"> </v>
      </c>
      <c r="X42" s="124"/>
      <c r="Y42" s="124"/>
      <c r="Z42" s="29"/>
      <c r="AA42" s="30"/>
      <c r="AB42" s="121"/>
      <c r="AC42" s="125" t="s">
        <v>59</v>
      </c>
      <c r="AD42" s="125"/>
      <c r="AE42" s="125"/>
      <c r="AF42" s="125"/>
      <c r="AG42" s="125"/>
      <c r="AH42" s="125"/>
      <c r="AI42" s="125"/>
      <c r="AJ42" s="125"/>
      <c r="AK42" s="125"/>
      <c r="AL42" s="125"/>
      <c r="AM42" s="126"/>
    </row>
    <row r="43" spans="1:39" ht="12.75" customHeight="1" x14ac:dyDescent="0.3">
      <c r="A43" s="33">
        <f t="shared" si="0"/>
        <v>8</v>
      </c>
      <c r="B43" s="117"/>
      <c r="C43" s="117"/>
      <c r="D43" s="117"/>
      <c r="E43" s="117"/>
      <c r="F43" s="117"/>
      <c r="G43" s="117"/>
      <c r="H43" s="117"/>
      <c r="I43" s="117"/>
      <c r="J43" s="117"/>
      <c r="K43" s="117"/>
      <c r="L43" s="117"/>
      <c r="M43" s="117"/>
      <c r="N43" s="29"/>
      <c r="O43" s="107"/>
      <c r="P43" s="107"/>
      <c r="Q43" s="107"/>
      <c r="R43" s="29"/>
      <c r="S43" s="124" t="str">
        <f>IF(O43=ISBLANK(TRUE)," ",IF((COUNTIF($O$36:Q42, "&lt;"&amp;O43))&gt;0,"Rank error!",IF(OR(AND(O43=O42, S42="Y"),(O43/$O$46)&gt;=0.2,(SUM($O$36:Q42)/$O$46)&lt;0.5),"Y","N")))</f>
        <v xml:space="preserve"> </v>
      </c>
      <c r="T43" s="124"/>
      <c r="U43" s="124"/>
      <c r="V43" s="4"/>
      <c r="W43" s="124" t="str">
        <f>IF(ISNA(VLOOKUP($B43, 'Region 3 Plant List'!$A$2:$B$1600,2,FALSE))," ",VLOOKUP($B43, 'Region 3 Plant List'!$A$2:$B$1600,2,FALSE))</f>
        <v xml:space="preserve"> </v>
      </c>
      <c r="X43" s="124"/>
      <c r="Y43" s="124"/>
      <c r="Z43" s="29"/>
      <c r="AA43" s="30"/>
      <c r="AB43" s="122"/>
      <c r="AC43" s="125"/>
      <c r="AD43" s="125"/>
      <c r="AE43" s="125"/>
      <c r="AF43" s="125"/>
      <c r="AG43" s="125"/>
      <c r="AH43" s="125"/>
      <c r="AI43" s="125"/>
      <c r="AJ43" s="125"/>
      <c r="AK43" s="125"/>
      <c r="AL43" s="125"/>
      <c r="AM43" s="126"/>
    </row>
    <row r="44" spans="1:39" ht="12.75" customHeight="1" x14ac:dyDescent="0.3">
      <c r="A44" s="33">
        <f t="shared" si="0"/>
        <v>9</v>
      </c>
      <c r="B44" s="117"/>
      <c r="C44" s="117"/>
      <c r="D44" s="117"/>
      <c r="E44" s="117"/>
      <c r="F44" s="117"/>
      <c r="G44" s="117"/>
      <c r="H44" s="117"/>
      <c r="I44" s="117"/>
      <c r="J44" s="117"/>
      <c r="K44" s="117"/>
      <c r="L44" s="117"/>
      <c r="M44" s="117"/>
      <c r="N44" s="29"/>
      <c r="O44" s="107"/>
      <c r="P44" s="107"/>
      <c r="Q44" s="107"/>
      <c r="R44" s="29"/>
      <c r="S44" s="124" t="str">
        <f>IF(O44=ISBLANK(TRUE)," ",IF((COUNTIF($O$36:Q43, "&lt;"&amp;O44))&gt;0,"Rank error!",IF(OR(AND(O44=O43, S43="Y"),(O44/$O$46)&gt;=0.2,(SUM($O$36:Q43)/$O$46)&lt;0.5),"Y","N")))</f>
        <v xml:space="preserve"> </v>
      </c>
      <c r="T44" s="124"/>
      <c r="U44" s="124"/>
      <c r="V44" s="4"/>
      <c r="W44" s="124" t="str">
        <f>IF(ISNA(VLOOKUP($B44, 'Region 3 Plant List'!$A$2:$B$1600,2,FALSE))," ",VLOOKUP($B44, 'Region 3 Plant List'!$A$2:$B$1600,2,FALSE))</f>
        <v xml:space="preserve"> </v>
      </c>
      <c r="X44" s="124"/>
      <c r="Y44" s="124"/>
      <c r="Z44" s="29"/>
      <c r="AA44" s="30"/>
      <c r="AB44" s="123"/>
      <c r="AC44" s="125"/>
      <c r="AD44" s="125"/>
      <c r="AE44" s="125"/>
      <c r="AF44" s="125"/>
      <c r="AG44" s="125"/>
      <c r="AH44" s="125"/>
      <c r="AI44" s="125"/>
      <c r="AJ44" s="125"/>
      <c r="AK44" s="125"/>
      <c r="AL44" s="125"/>
      <c r="AM44" s="126"/>
    </row>
    <row r="45" spans="1:39" ht="12.75" customHeight="1" x14ac:dyDescent="0.3">
      <c r="A45" s="33">
        <f t="shared" si="0"/>
        <v>10</v>
      </c>
      <c r="B45" s="132"/>
      <c r="C45" s="132"/>
      <c r="D45" s="132"/>
      <c r="E45" s="132"/>
      <c r="F45" s="132"/>
      <c r="G45" s="132"/>
      <c r="H45" s="132"/>
      <c r="I45" s="132"/>
      <c r="J45" s="132"/>
      <c r="K45" s="132"/>
      <c r="L45" s="132"/>
      <c r="M45" s="132"/>
      <c r="N45" s="29"/>
      <c r="O45" s="111"/>
      <c r="P45" s="111"/>
      <c r="Q45" s="111"/>
      <c r="R45" s="29"/>
      <c r="S45" s="124" t="str">
        <f>IF(O45=ISBLANK(TRUE)," ",IF((COUNTIF($O$36:Q44, "&lt;"&amp;O45))&gt;0,"Rank error!",IF(OR(AND(O45=O44, S44="Y"),(O45/$O$46)&gt;=0.2,(SUM($O$36:Q44)/$O$46)&lt;0.5),"Y","N")))</f>
        <v xml:space="preserve"> </v>
      </c>
      <c r="T45" s="124"/>
      <c r="U45" s="124"/>
      <c r="V45" s="4"/>
      <c r="W45" s="124" t="str">
        <f>IF(ISNA(VLOOKUP($B45, 'Region 3 Plant List'!$A$2:$B$1600,2,FALSE))," ",VLOOKUP($B45, 'Region 3 Plant List'!$A$2:$B$1600,2,FALSE))</f>
        <v xml:space="preserve"> </v>
      </c>
      <c r="X45" s="124"/>
      <c r="Y45" s="124"/>
      <c r="Z45" s="29"/>
      <c r="AA45" s="30"/>
      <c r="AB45" s="121"/>
      <c r="AC45" s="125" t="s">
        <v>60</v>
      </c>
      <c r="AD45" s="125"/>
      <c r="AE45" s="125"/>
      <c r="AF45" s="125"/>
      <c r="AG45" s="125"/>
      <c r="AH45" s="125"/>
      <c r="AI45" s="125"/>
      <c r="AJ45" s="125"/>
      <c r="AK45" s="125"/>
      <c r="AL45" s="125"/>
      <c r="AM45" s="126"/>
    </row>
    <row r="46" spans="1:39" ht="12.75" customHeight="1" x14ac:dyDescent="0.3">
      <c r="A46" s="30"/>
      <c r="B46" s="29"/>
      <c r="C46" s="29"/>
      <c r="D46" s="29"/>
      <c r="E46" s="29"/>
      <c r="F46" s="29"/>
      <c r="G46" s="29"/>
      <c r="H46" s="29"/>
      <c r="I46" s="29"/>
      <c r="J46" s="29"/>
      <c r="K46" s="29"/>
      <c r="L46" s="29"/>
      <c r="M46" s="29"/>
      <c r="N46" s="29"/>
      <c r="O46" s="103">
        <f>SUM(O36:Q45)</f>
        <v>0</v>
      </c>
      <c r="P46" s="103"/>
      <c r="Q46" s="103"/>
      <c r="R46" s="29" t="s">
        <v>37</v>
      </c>
      <c r="S46" s="29" t="s">
        <v>38</v>
      </c>
      <c r="T46" s="29"/>
      <c r="U46" s="29"/>
      <c r="V46" s="29"/>
      <c r="W46" s="29"/>
      <c r="X46" s="29"/>
      <c r="Y46" s="29"/>
      <c r="Z46" s="29"/>
      <c r="AA46" s="30"/>
      <c r="AB46" s="107"/>
      <c r="AC46" s="125"/>
      <c r="AD46" s="125"/>
      <c r="AE46" s="125"/>
      <c r="AF46" s="125"/>
      <c r="AG46" s="125"/>
      <c r="AH46" s="125"/>
      <c r="AI46" s="125"/>
      <c r="AJ46" s="125"/>
      <c r="AK46" s="125"/>
      <c r="AL46" s="125"/>
      <c r="AM46" s="126"/>
    </row>
    <row r="47" spans="1:39" ht="12.75" customHeight="1" x14ac:dyDescent="0.3">
      <c r="A47" s="57" t="s">
        <v>73</v>
      </c>
      <c r="B47" s="58"/>
      <c r="C47" s="58"/>
      <c r="D47" s="58"/>
      <c r="E47" s="58"/>
      <c r="F47" s="59"/>
      <c r="G47" s="106" t="s">
        <v>71</v>
      </c>
      <c r="H47" s="106"/>
      <c r="I47" s="106"/>
      <c r="J47" s="107"/>
      <c r="K47" s="107"/>
      <c r="L47" s="107"/>
      <c r="M47" s="107"/>
      <c r="N47" s="5" t="s">
        <v>28</v>
      </c>
      <c r="O47" s="60"/>
      <c r="P47" s="60"/>
      <c r="Q47" s="60"/>
      <c r="R47" s="28"/>
      <c r="S47" s="60"/>
      <c r="T47" s="60"/>
      <c r="U47" s="60"/>
      <c r="V47" s="28"/>
      <c r="W47" s="60"/>
      <c r="X47" s="60"/>
      <c r="Y47" s="60"/>
      <c r="Z47" s="29"/>
      <c r="AA47" s="30"/>
      <c r="AB47" s="108" t="s">
        <v>61</v>
      </c>
      <c r="AC47" s="108"/>
      <c r="AD47" s="108"/>
      <c r="AE47" s="108"/>
      <c r="AF47" s="108"/>
      <c r="AG47" s="108"/>
      <c r="AH47" s="108"/>
      <c r="AI47" s="108"/>
      <c r="AJ47" s="108"/>
      <c r="AK47" s="108"/>
      <c r="AL47" s="108"/>
      <c r="AM47" s="109"/>
    </row>
    <row r="48" spans="1:39" ht="13.5" customHeight="1" x14ac:dyDescent="0.3">
      <c r="A48" s="33">
        <v>1</v>
      </c>
      <c r="B48" s="117"/>
      <c r="C48" s="117"/>
      <c r="D48" s="117"/>
      <c r="E48" s="117"/>
      <c r="F48" s="117"/>
      <c r="G48" s="117"/>
      <c r="H48" s="117"/>
      <c r="I48" s="117"/>
      <c r="J48" s="117"/>
      <c r="K48" s="117"/>
      <c r="L48" s="117"/>
      <c r="M48" s="117"/>
      <c r="N48" s="29"/>
      <c r="O48" s="107"/>
      <c r="P48" s="107"/>
      <c r="Q48" s="107"/>
      <c r="R48" s="29"/>
      <c r="S48" s="124" t="str">
        <f>IF(O48=ISBLANK(TRUE), " ", IF(O50&gt;=5, "Y", " "))</f>
        <v xml:space="preserve"> </v>
      </c>
      <c r="T48" s="124"/>
      <c r="U48" s="124"/>
      <c r="V48" s="4"/>
      <c r="W48" s="124" t="str">
        <f>IF(ISNA(VLOOKUP($B48, 'Region 3 Plant List'!$A$2:$B$1600,2,FALSE))," ",VLOOKUP($B48, 'Region 3 Plant List'!$A$2:$B$1600,2,FALSE))</f>
        <v xml:space="preserve"> </v>
      </c>
      <c r="X48" s="124"/>
      <c r="Y48" s="124"/>
      <c r="Z48" s="29"/>
      <c r="AA48" s="68"/>
      <c r="AB48" s="108"/>
      <c r="AC48" s="108"/>
      <c r="AD48" s="108"/>
      <c r="AE48" s="108"/>
      <c r="AF48" s="108"/>
      <c r="AG48" s="108"/>
      <c r="AH48" s="108"/>
      <c r="AI48" s="108"/>
      <c r="AJ48" s="108"/>
      <c r="AK48" s="108"/>
      <c r="AL48" s="108"/>
      <c r="AM48" s="109"/>
    </row>
    <row r="49" spans="1:39" ht="12.75" customHeight="1" x14ac:dyDescent="0.3">
      <c r="A49" s="33">
        <f>A48+1</f>
        <v>2</v>
      </c>
      <c r="B49" s="132"/>
      <c r="C49" s="132"/>
      <c r="D49" s="132"/>
      <c r="E49" s="132"/>
      <c r="F49" s="132"/>
      <c r="G49" s="132"/>
      <c r="H49" s="132"/>
      <c r="I49" s="132"/>
      <c r="J49" s="132"/>
      <c r="K49" s="132"/>
      <c r="L49" s="132"/>
      <c r="M49" s="132"/>
      <c r="N49" s="29"/>
      <c r="O49" s="111"/>
      <c r="P49" s="111"/>
      <c r="Q49" s="111"/>
      <c r="R49" s="29"/>
      <c r="S49" s="103" t="str">
        <f>IF(O49=ISBLANK(TRUE)," ",IF((COUNTIF($O$48:Q48, "&lt;"&amp;O49))&gt;0,"Rank error!",IF(OR(AND(O49=O48, S48="Y"),(O49/$O$50)&gt;=0.2,(SUM($O$48:Q48)/$O$50)&lt;0.5),"Y","N")))</f>
        <v xml:space="preserve"> </v>
      </c>
      <c r="T49" s="103"/>
      <c r="U49" s="103"/>
      <c r="V49" s="4"/>
      <c r="W49" s="124" t="str">
        <f>IF(ISNA(VLOOKUP($B49, 'Region 3 Plant List'!$A$2:$B$1600,2,FALSE))," ",VLOOKUP($B49, 'Region 3 Plant List'!$A$2:$B$1600,2,FALSE))</f>
        <v xml:space="preserve"> </v>
      </c>
      <c r="X49" s="124"/>
      <c r="Y49" s="124"/>
      <c r="Z49" s="29"/>
      <c r="AA49" s="34"/>
      <c r="AB49" s="36"/>
      <c r="AC49" s="115" t="s">
        <v>22</v>
      </c>
      <c r="AD49" s="115"/>
      <c r="AE49" s="115"/>
      <c r="AF49" s="115"/>
      <c r="AG49" s="133" t="str">
        <f>IF(OR(AB39="X", AB40="X", AB41="X", AB42="X", AB45="X"),"Y","N")</f>
        <v>N</v>
      </c>
      <c r="AH49" s="133"/>
      <c r="AI49" s="24"/>
      <c r="AJ49" s="24"/>
      <c r="AK49" s="24"/>
      <c r="AL49" s="45"/>
      <c r="AM49" s="48"/>
    </row>
    <row r="50" spans="1:39" ht="12.9" customHeight="1" x14ac:dyDescent="0.3">
      <c r="A50" s="30"/>
      <c r="B50" s="29"/>
      <c r="C50" s="29"/>
      <c r="D50" s="29"/>
      <c r="E50" s="29"/>
      <c r="F50" s="29"/>
      <c r="G50" s="29"/>
      <c r="H50" s="29"/>
      <c r="I50" s="29"/>
      <c r="J50" s="29"/>
      <c r="K50" s="29"/>
      <c r="L50" s="29"/>
      <c r="M50" s="29"/>
      <c r="N50" s="29"/>
      <c r="O50" s="127">
        <f>SUM(O48:Q49)</f>
        <v>0</v>
      </c>
      <c r="P50" s="127"/>
      <c r="Q50" s="127"/>
      <c r="R50" s="29" t="s">
        <v>37</v>
      </c>
      <c r="S50" s="29" t="s">
        <v>38</v>
      </c>
      <c r="T50" s="29"/>
      <c r="U50" s="29"/>
      <c r="V50" s="29"/>
      <c r="W50" s="29"/>
      <c r="X50" s="29"/>
      <c r="Y50" s="29"/>
      <c r="Z50" s="29"/>
      <c r="AA50" s="30"/>
      <c r="AB50" s="29"/>
      <c r="AC50" s="116"/>
      <c r="AD50" s="116"/>
      <c r="AE50" s="116"/>
      <c r="AF50" s="116"/>
      <c r="AG50" s="134"/>
      <c r="AH50" s="134"/>
      <c r="AI50" s="11"/>
      <c r="AJ50" s="11"/>
      <c r="AK50" s="11"/>
      <c r="AL50" s="46"/>
      <c r="AM50" s="50"/>
    </row>
    <row r="51" spans="1:39" ht="8.25" customHeight="1" x14ac:dyDescent="0.3">
      <c r="A51" s="49"/>
      <c r="B51" s="29"/>
      <c r="C51" s="29"/>
      <c r="D51" s="29"/>
      <c r="E51" s="29"/>
      <c r="F51" s="29"/>
      <c r="G51" s="29"/>
      <c r="H51" s="29"/>
      <c r="I51" s="29"/>
      <c r="J51" s="29"/>
      <c r="K51" s="29"/>
      <c r="L51" s="29"/>
      <c r="M51" s="29"/>
      <c r="N51" s="29"/>
      <c r="O51" s="29"/>
      <c r="P51" s="29"/>
      <c r="Q51" s="29"/>
      <c r="R51" s="29"/>
      <c r="S51" s="29"/>
      <c r="T51" s="29"/>
      <c r="U51" s="29"/>
      <c r="V51" s="29"/>
      <c r="W51" s="29"/>
      <c r="X51" s="29"/>
      <c r="Y51" s="29"/>
      <c r="Z51" s="31"/>
      <c r="AA51" s="29"/>
      <c r="AB51" s="29"/>
      <c r="AC51" s="116"/>
      <c r="AD51" s="116"/>
      <c r="AE51" s="116"/>
      <c r="AF51" s="116"/>
      <c r="AG51" s="135"/>
      <c r="AH51" s="135"/>
      <c r="AI51" s="11"/>
      <c r="AJ51" s="11"/>
      <c r="AK51" s="11"/>
      <c r="AL51" s="46"/>
      <c r="AM51" s="50"/>
    </row>
    <row r="52" spans="1:39" ht="3.75" customHeight="1" x14ac:dyDescent="0.3">
      <c r="A52" s="67"/>
      <c r="B52" s="19"/>
      <c r="C52" s="19"/>
      <c r="D52" s="19"/>
      <c r="E52" s="19"/>
      <c r="F52" s="19"/>
      <c r="G52" s="19"/>
      <c r="H52" s="19"/>
      <c r="I52" s="19"/>
      <c r="J52" s="19"/>
      <c r="K52" s="19"/>
      <c r="L52" s="19"/>
      <c r="M52" s="19"/>
      <c r="N52" s="19"/>
      <c r="O52" s="19"/>
      <c r="P52" s="19"/>
      <c r="Q52" s="19"/>
      <c r="R52" s="19"/>
      <c r="S52" s="19"/>
      <c r="T52" s="19"/>
      <c r="U52" s="19"/>
      <c r="V52" s="19"/>
      <c r="W52" s="19"/>
      <c r="X52" s="19"/>
      <c r="Y52" s="19"/>
      <c r="Z52" s="41"/>
      <c r="AA52" s="29"/>
      <c r="AB52" s="29"/>
      <c r="AC52" s="29"/>
      <c r="AD52" s="29"/>
      <c r="AE52" s="29"/>
      <c r="AF52" s="29"/>
      <c r="AG52" s="29"/>
      <c r="AH52" s="29"/>
      <c r="AI52" s="29"/>
      <c r="AJ52" s="29"/>
      <c r="AK52" s="29"/>
      <c r="AL52" s="46"/>
      <c r="AM52" s="50"/>
    </row>
    <row r="53" spans="1:39" ht="12.9" customHeight="1" x14ac:dyDescent="0.3">
      <c r="A53" s="30" t="s">
        <v>62</v>
      </c>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36"/>
      <c r="AB53" s="66"/>
      <c r="AC53" s="66"/>
      <c r="AD53" s="66"/>
      <c r="AE53" s="66"/>
      <c r="AF53" s="66"/>
      <c r="AG53" s="66"/>
      <c r="AH53" s="66"/>
      <c r="AI53" s="66"/>
      <c r="AJ53" s="66"/>
      <c r="AK53" s="66"/>
      <c r="AL53" s="45"/>
      <c r="AM53" s="48"/>
    </row>
    <row r="54" spans="1:39" ht="12.9" customHeight="1" x14ac:dyDescent="0.3">
      <c r="A54" s="95"/>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7"/>
    </row>
    <row r="55" spans="1:39" ht="12.9" customHeight="1" x14ac:dyDescent="0.3">
      <c r="A55" s="95"/>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7"/>
    </row>
    <row r="56" spans="1:39" x14ac:dyDescent="0.3">
      <c r="A56" s="98"/>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100"/>
    </row>
    <row r="61" spans="1:39" ht="15" customHeight="1" x14ac:dyDescent="0.3"/>
  </sheetData>
  <sheetProtection sheet="1" objects="1" scenarios="1" insertRows="0" deleteRows="0"/>
  <mergeCells count="187">
    <mergeCell ref="A4:D4"/>
    <mergeCell ref="E4:S4"/>
    <mergeCell ref="A5:I5"/>
    <mergeCell ref="A3:E3"/>
    <mergeCell ref="F3:S3"/>
    <mergeCell ref="T3:U3"/>
    <mergeCell ref="J5:S5"/>
    <mergeCell ref="U4:AC4"/>
    <mergeCell ref="A7:E7"/>
    <mergeCell ref="W8:X8"/>
    <mergeCell ref="F7:X7"/>
    <mergeCell ref="Y7:AD7"/>
    <mergeCell ref="D6:F6"/>
    <mergeCell ref="G6:H6"/>
    <mergeCell ref="S6:T6"/>
    <mergeCell ref="I6:Q6"/>
    <mergeCell ref="AD6:AE6"/>
    <mergeCell ref="U6:AC6"/>
    <mergeCell ref="E9:F9"/>
    <mergeCell ref="I9:J9"/>
    <mergeCell ref="E10:F10"/>
    <mergeCell ref="I10:J10"/>
    <mergeCell ref="M12:N12"/>
    <mergeCell ref="M13:N13"/>
    <mergeCell ref="A19:AD19"/>
    <mergeCell ref="AE19:AI19"/>
    <mergeCell ref="AJ19:AM19"/>
    <mergeCell ref="AB9:AJ10"/>
    <mergeCell ref="AK9:AL10"/>
    <mergeCell ref="O20:Q21"/>
    <mergeCell ref="I21:L21"/>
    <mergeCell ref="AD14:AI14"/>
    <mergeCell ref="T14:AC14"/>
    <mergeCell ref="A17:AM18"/>
    <mergeCell ref="M14:N14"/>
    <mergeCell ref="B22:M22"/>
    <mergeCell ref="O22:Q22"/>
    <mergeCell ref="S22:U22"/>
    <mergeCell ref="W22:Y22"/>
    <mergeCell ref="S20:U21"/>
    <mergeCell ref="W20:Y21"/>
    <mergeCell ref="B24:M24"/>
    <mergeCell ref="O24:Q24"/>
    <mergeCell ref="S24:U24"/>
    <mergeCell ref="W24:Y24"/>
    <mergeCell ref="B23:M23"/>
    <mergeCell ref="O23:Q23"/>
    <mergeCell ref="S23:U23"/>
    <mergeCell ref="W23:Y23"/>
    <mergeCell ref="B25:M25"/>
    <mergeCell ref="O25:Q25"/>
    <mergeCell ref="S25:U25"/>
    <mergeCell ref="W25:Y25"/>
    <mergeCell ref="B26:M26"/>
    <mergeCell ref="O26:Q26"/>
    <mergeCell ref="S26:U26"/>
    <mergeCell ref="W26:Y26"/>
    <mergeCell ref="B29:M29"/>
    <mergeCell ref="O29:Q29"/>
    <mergeCell ref="S29:U29"/>
    <mergeCell ref="W29:Y29"/>
    <mergeCell ref="B30:M30"/>
    <mergeCell ref="O30:Q30"/>
    <mergeCell ref="S30:U30"/>
    <mergeCell ref="W30:Y30"/>
    <mergeCell ref="B31:M31"/>
    <mergeCell ref="O31:Q31"/>
    <mergeCell ref="S31:U31"/>
    <mergeCell ref="W31:Y31"/>
    <mergeCell ref="AF30:AG30"/>
    <mergeCell ref="AJ30:AK30"/>
    <mergeCell ref="B33:M33"/>
    <mergeCell ref="O33:Q33"/>
    <mergeCell ref="S33:U33"/>
    <mergeCell ref="W33:Y33"/>
    <mergeCell ref="AF32:AG32"/>
    <mergeCell ref="AJ32:AK32"/>
    <mergeCell ref="B32:M32"/>
    <mergeCell ref="O32:Q32"/>
    <mergeCell ref="S32:U32"/>
    <mergeCell ref="W32:Y32"/>
    <mergeCell ref="O34:Q34"/>
    <mergeCell ref="AI36:AK36"/>
    <mergeCell ref="AF35:AG35"/>
    <mergeCell ref="AJ35:AK35"/>
    <mergeCell ref="AC45:AM46"/>
    <mergeCell ref="AF34:AG34"/>
    <mergeCell ref="AJ34:AK34"/>
    <mergeCell ref="O40:Q40"/>
    <mergeCell ref="S40:U40"/>
    <mergeCell ref="W40:Y40"/>
    <mergeCell ref="B36:M36"/>
    <mergeCell ref="O36:Q36"/>
    <mergeCell ref="S36:U36"/>
    <mergeCell ref="W36:Y36"/>
    <mergeCell ref="G35:I35"/>
    <mergeCell ref="J35:M35"/>
    <mergeCell ref="B37:M37"/>
    <mergeCell ref="O37:Q37"/>
    <mergeCell ref="S37:U37"/>
    <mergeCell ref="W37:Y37"/>
    <mergeCell ref="B38:M38"/>
    <mergeCell ref="O38:Q38"/>
    <mergeCell ref="S38:U38"/>
    <mergeCell ref="AB45:AB46"/>
    <mergeCell ref="B41:M41"/>
    <mergeCell ref="O41:Q41"/>
    <mergeCell ref="S41:U41"/>
    <mergeCell ref="W41:Y41"/>
    <mergeCell ref="B39:M39"/>
    <mergeCell ref="O39:Q39"/>
    <mergeCell ref="S39:U39"/>
    <mergeCell ref="W39:Y39"/>
    <mergeCell ref="B40:M40"/>
    <mergeCell ref="B42:M42"/>
    <mergeCell ref="O42:Q42"/>
    <mergeCell ref="S42:U42"/>
    <mergeCell ref="W42:Y42"/>
    <mergeCell ref="B43:M43"/>
    <mergeCell ref="O43:Q43"/>
    <mergeCell ref="S43:U43"/>
    <mergeCell ref="W43:Y43"/>
    <mergeCell ref="O44:Q44"/>
    <mergeCell ref="S44:U44"/>
    <mergeCell ref="W44:Y44"/>
    <mergeCell ref="B45:M45"/>
    <mergeCell ref="O45:Q45"/>
    <mergeCell ref="S45:U45"/>
    <mergeCell ref="W45:Y45"/>
    <mergeCell ref="AG49:AH51"/>
    <mergeCell ref="B49:M49"/>
    <mergeCell ref="O49:Q49"/>
    <mergeCell ref="S49:U49"/>
    <mergeCell ref="W49:Y49"/>
    <mergeCell ref="B48:M48"/>
    <mergeCell ref="O48:Q48"/>
    <mergeCell ref="S48:U48"/>
    <mergeCell ref="W48:Y48"/>
    <mergeCell ref="O50:Q50"/>
    <mergeCell ref="D2:O2"/>
    <mergeCell ref="AC49:AF51"/>
    <mergeCell ref="G47:I47"/>
    <mergeCell ref="J47:M47"/>
    <mergeCell ref="O46:Q46"/>
    <mergeCell ref="B44:M44"/>
    <mergeCell ref="G28:I28"/>
    <mergeCell ref="J28:M28"/>
    <mergeCell ref="A21:E21"/>
    <mergeCell ref="F21:H21"/>
    <mergeCell ref="AF6:AM6"/>
    <mergeCell ref="AB42:AB44"/>
    <mergeCell ref="W38:Y38"/>
    <mergeCell ref="AF31:AG31"/>
    <mergeCell ref="AJ31:AK31"/>
    <mergeCell ref="AC42:AM44"/>
    <mergeCell ref="AH13:AJ13"/>
    <mergeCell ref="W28:Y28"/>
    <mergeCell ref="AI23:AK24"/>
    <mergeCell ref="AI21:AK22"/>
    <mergeCell ref="S28:U28"/>
    <mergeCell ref="AF33:AG33"/>
    <mergeCell ref="AJ33:AK33"/>
    <mergeCell ref="AI25:AK26"/>
    <mergeCell ref="A54:AM56"/>
    <mergeCell ref="AA21:AH22"/>
    <mergeCell ref="AA23:AH24"/>
    <mergeCell ref="AA25:AH26"/>
    <mergeCell ref="O27:Q27"/>
    <mergeCell ref="O28:Q28"/>
    <mergeCell ref="A1:AM1"/>
    <mergeCell ref="P2:T2"/>
    <mergeCell ref="U2:AC2"/>
    <mergeCell ref="AD2:AG2"/>
    <mergeCell ref="AB47:AM48"/>
    <mergeCell ref="AH2:AM2"/>
    <mergeCell ref="AD3:AG3"/>
    <mergeCell ref="AH3:AM3"/>
    <mergeCell ref="V3:AC3"/>
    <mergeCell ref="T5:AE5"/>
    <mergeCell ref="AF5:AM5"/>
    <mergeCell ref="AD4:AM4"/>
    <mergeCell ref="AB11:AM11"/>
    <mergeCell ref="AE7:AM7"/>
    <mergeCell ref="K9:O9"/>
    <mergeCell ref="K10:O10"/>
    <mergeCell ref="P9:Q9"/>
    <mergeCell ref="P10:Q10"/>
  </mergeCells>
  <dataValidations count="3">
    <dataValidation type="list" allowBlank="1" showInputMessage="1" showErrorMessage="1" sqref="W8:X8">
      <formula1>"Y, N"</formula1>
    </dataValidation>
    <dataValidation type="list" allowBlank="1" showInputMessage="1" showErrorMessage="1" sqref="P9:P10 AB39 AB45 AB42 E9:F10 I9:J10">
      <formula1>"X"</formula1>
    </dataValidation>
    <dataValidation type="list" allowBlank="1" showInputMessage="1" showErrorMessage="1" sqref="AK9:AL10">
      <formula1>"Yes, No"</formula1>
    </dataValidation>
  </dataValidations>
  <pageMargins left="0.5" right="0.51041666666666663" top="0.5" bottom="0.5625" header="0.3" footer="0.3"/>
  <pageSetup orientation="portrait" r:id="rId1"/>
  <headerFooter>
    <oddFooter xml:space="preserve">&amp;LUS Amy Corps of Engineers&amp;R Midwest Region        </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'Region 3 Plant List'!$A$2:$A$3000</xm:f>
          </x14:formula1>
          <xm:sqref>B22:M26 B29:M33 B36:M45 B48:M49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5"/>
  <sheetViews>
    <sheetView view="pageLayout" zoomScaleNormal="100" workbookViewId="0">
      <selection activeCell="C17" sqref="C17:K17"/>
    </sheetView>
  </sheetViews>
  <sheetFormatPr defaultRowHeight="14.4" x14ac:dyDescent="0.3"/>
  <cols>
    <col min="1" max="43" width="2.88671875" customWidth="1"/>
  </cols>
  <sheetData>
    <row r="1" spans="1:33" ht="14.25" customHeight="1" x14ac:dyDescent="0.3">
      <c r="A1" s="196" t="s">
        <v>77</v>
      </c>
      <c r="B1" s="196"/>
      <c r="C1" s="196"/>
      <c r="D1" s="196"/>
      <c r="E1" s="196"/>
      <c r="F1" s="196"/>
      <c r="G1" s="196"/>
      <c r="H1" s="196"/>
      <c r="I1" s="196"/>
      <c r="J1" s="196"/>
      <c r="K1" s="196"/>
      <c r="L1" s="196"/>
      <c r="M1" s="196"/>
      <c r="N1" s="196"/>
      <c r="O1" s="80"/>
      <c r="P1" s="80"/>
      <c r="Q1" s="80"/>
      <c r="R1" s="80"/>
      <c r="S1" s="80"/>
      <c r="T1" s="80"/>
      <c r="U1" s="80"/>
      <c r="V1" s="80"/>
      <c r="W1" s="80"/>
      <c r="X1" s="80"/>
      <c r="Y1" s="212" t="s">
        <v>5</v>
      </c>
      <c r="Z1" s="212"/>
      <c r="AA1" s="212"/>
      <c r="AB1" s="212"/>
      <c r="AC1" s="212"/>
      <c r="AD1" s="148">
        <f>Vegetation!AH3</f>
        <v>0</v>
      </c>
      <c r="AE1" s="135"/>
      <c r="AF1" s="135"/>
      <c r="AG1" s="135"/>
    </row>
    <row r="2" spans="1:33" ht="3" customHeight="1" x14ac:dyDescent="0.3">
      <c r="A2" s="21"/>
      <c r="B2" s="21"/>
      <c r="C2" s="21"/>
      <c r="D2" s="21"/>
      <c r="E2" s="21"/>
      <c r="F2" s="21"/>
      <c r="G2" s="21"/>
      <c r="H2" s="21"/>
      <c r="I2" s="21"/>
      <c r="J2" s="21"/>
      <c r="K2" s="21"/>
      <c r="L2" s="21"/>
      <c r="M2" s="21"/>
      <c r="N2" s="21"/>
      <c r="O2" s="21"/>
      <c r="P2" s="21"/>
      <c r="Q2" s="21"/>
      <c r="R2" s="21"/>
      <c r="S2" s="21"/>
      <c r="T2" s="21"/>
      <c r="U2" s="21"/>
      <c r="V2" s="21"/>
      <c r="W2" s="21"/>
      <c r="X2" s="21"/>
      <c r="Y2" s="79"/>
      <c r="Z2" s="79"/>
      <c r="AA2" s="79"/>
      <c r="AB2" s="79"/>
      <c r="AC2" s="79"/>
      <c r="AD2" s="26"/>
      <c r="AE2" s="52"/>
      <c r="AF2" s="52"/>
      <c r="AG2" s="52"/>
    </row>
    <row r="3" spans="1:33" ht="14.25" customHeight="1" x14ac:dyDescent="0.3">
      <c r="A3" s="205" t="s">
        <v>78</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7"/>
    </row>
    <row r="4" spans="1:33" ht="12" customHeight="1" x14ac:dyDescent="0.3">
      <c r="A4" s="213" t="s">
        <v>79</v>
      </c>
      <c r="B4" s="137"/>
      <c r="C4" s="214"/>
      <c r="D4" s="217" t="s">
        <v>80</v>
      </c>
      <c r="E4" s="217"/>
      <c r="F4" s="217"/>
      <c r="G4" s="217"/>
      <c r="H4" s="217"/>
      <c r="I4" s="218"/>
      <c r="J4" s="219" t="s">
        <v>81</v>
      </c>
      <c r="K4" s="217"/>
      <c r="L4" s="217"/>
      <c r="M4" s="217"/>
      <c r="N4" s="217"/>
      <c r="O4" s="217"/>
      <c r="P4" s="217"/>
      <c r="Q4" s="217"/>
      <c r="R4" s="217"/>
      <c r="S4" s="217"/>
      <c r="T4" s="220" t="s">
        <v>82</v>
      </c>
      <c r="U4" s="121"/>
      <c r="V4" s="121"/>
      <c r="W4" s="121"/>
      <c r="X4" s="121"/>
      <c r="Y4" s="221"/>
      <c r="Z4" s="220" t="s">
        <v>83</v>
      </c>
      <c r="AA4" s="121"/>
      <c r="AB4" s="121"/>
      <c r="AC4" s="121"/>
      <c r="AD4" s="121"/>
      <c r="AE4" s="121"/>
      <c r="AF4" s="121"/>
      <c r="AG4" s="221"/>
    </row>
    <row r="5" spans="1:33" ht="12" customHeight="1" x14ac:dyDescent="0.3">
      <c r="A5" s="215"/>
      <c r="B5" s="150"/>
      <c r="C5" s="216"/>
      <c r="D5" s="107" t="s">
        <v>84</v>
      </c>
      <c r="E5" s="107"/>
      <c r="F5" s="107"/>
      <c r="G5" s="107"/>
      <c r="H5" s="107" t="s">
        <v>85</v>
      </c>
      <c r="I5" s="223"/>
      <c r="J5" s="222" t="s">
        <v>84</v>
      </c>
      <c r="K5" s="107"/>
      <c r="L5" s="107"/>
      <c r="M5" s="107"/>
      <c r="N5" s="107" t="s">
        <v>85</v>
      </c>
      <c r="O5" s="107"/>
      <c r="P5" s="107" t="s">
        <v>86</v>
      </c>
      <c r="Q5" s="107"/>
      <c r="R5" s="107" t="s">
        <v>87</v>
      </c>
      <c r="S5" s="107"/>
      <c r="T5" s="222"/>
      <c r="U5" s="107"/>
      <c r="V5" s="107"/>
      <c r="W5" s="107"/>
      <c r="X5" s="107"/>
      <c r="Y5" s="223"/>
      <c r="Z5" s="222"/>
      <c r="AA5" s="107"/>
      <c r="AB5" s="107"/>
      <c r="AC5" s="107"/>
      <c r="AD5" s="107"/>
      <c r="AE5" s="107"/>
      <c r="AF5" s="107"/>
      <c r="AG5" s="223"/>
    </row>
    <row r="6" spans="1:33" ht="14.25" customHeight="1" x14ac:dyDescent="0.3">
      <c r="A6" s="152"/>
      <c r="B6" s="152"/>
      <c r="C6" s="152"/>
      <c r="D6" s="153"/>
      <c r="E6" s="153"/>
      <c r="F6" s="153"/>
      <c r="G6" s="153"/>
      <c r="H6" s="153"/>
      <c r="I6" s="153"/>
      <c r="J6" s="153"/>
      <c r="K6" s="153"/>
      <c r="L6" s="153"/>
      <c r="M6" s="153"/>
      <c r="N6" s="153"/>
      <c r="O6" s="153"/>
      <c r="P6" s="153"/>
      <c r="Q6" s="153"/>
      <c r="R6" s="153"/>
      <c r="S6" s="153"/>
      <c r="T6" s="154"/>
      <c r="U6" s="154"/>
      <c r="V6" s="154"/>
      <c r="W6" s="154"/>
      <c r="X6" s="154"/>
      <c r="Y6" s="154"/>
      <c r="Z6" s="154"/>
      <c r="AA6" s="154"/>
      <c r="AB6" s="154"/>
      <c r="AC6" s="154"/>
      <c r="AD6" s="154"/>
      <c r="AE6" s="154"/>
      <c r="AF6" s="154"/>
      <c r="AG6" s="154"/>
    </row>
    <row r="7" spans="1:33" ht="14.25" customHeight="1" x14ac:dyDescent="0.3">
      <c r="A7" s="152"/>
      <c r="B7" s="152"/>
      <c r="C7" s="152"/>
      <c r="D7" s="153"/>
      <c r="E7" s="153"/>
      <c r="F7" s="153"/>
      <c r="G7" s="153"/>
      <c r="H7" s="153"/>
      <c r="I7" s="153"/>
      <c r="J7" s="153"/>
      <c r="K7" s="153"/>
      <c r="L7" s="153"/>
      <c r="M7" s="153"/>
      <c r="N7" s="153"/>
      <c r="O7" s="153"/>
      <c r="P7" s="153"/>
      <c r="Q7" s="153"/>
      <c r="R7" s="153"/>
      <c r="S7" s="153"/>
      <c r="T7" s="154"/>
      <c r="U7" s="154"/>
      <c r="V7" s="154"/>
      <c r="W7" s="154"/>
      <c r="X7" s="154"/>
      <c r="Y7" s="154"/>
      <c r="Z7" s="154"/>
      <c r="AA7" s="154"/>
      <c r="AB7" s="154"/>
      <c r="AC7" s="154"/>
      <c r="AD7" s="154"/>
      <c r="AE7" s="154"/>
      <c r="AF7" s="154"/>
      <c r="AG7" s="154"/>
    </row>
    <row r="8" spans="1:33" ht="14.25" customHeight="1" x14ac:dyDescent="0.3">
      <c r="A8" s="152"/>
      <c r="B8" s="152"/>
      <c r="C8" s="152"/>
      <c r="D8" s="153"/>
      <c r="E8" s="153"/>
      <c r="F8" s="153"/>
      <c r="G8" s="153"/>
      <c r="H8" s="153"/>
      <c r="I8" s="153"/>
      <c r="J8" s="153"/>
      <c r="K8" s="153"/>
      <c r="L8" s="153"/>
      <c r="M8" s="153"/>
      <c r="N8" s="153"/>
      <c r="O8" s="153"/>
      <c r="P8" s="153"/>
      <c r="Q8" s="153"/>
      <c r="R8" s="153"/>
      <c r="S8" s="153"/>
      <c r="T8" s="154"/>
      <c r="U8" s="154"/>
      <c r="V8" s="154"/>
      <c r="W8" s="154"/>
      <c r="X8" s="154"/>
      <c r="Y8" s="154"/>
      <c r="Z8" s="154"/>
      <c r="AA8" s="154"/>
      <c r="AB8" s="154"/>
      <c r="AC8" s="154"/>
      <c r="AD8" s="154"/>
      <c r="AE8" s="154"/>
      <c r="AF8" s="154"/>
      <c r="AG8" s="154"/>
    </row>
    <row r="9" spans="1:33" ht="14.25" customHeight="1" x14ac:dyDescent="0.3">
      <c r="A9" s="152"/>
      <c r="B9" s="152"/>
      <c r="C9" s="152"/>
      <c r="D9" s="153"/>
      <c r="E9" s="153"/>
      <c r="F9" s="153"/>
      <c r="G9" s="153"/>
      <c r="H9" s="153"/>
      <c r="I9" s="153"/>
      <c r="J9" s="153"/>
      <c r="K9" s="153"/>
      <c r="L9" s="153"/>
      <c r="M9" s="153"/>
      <c r="N9" s="153"/>
      <c r="O9" s="153"/>
      <c r="P9" s="153"/>
      <c r="Q9" s="153"/>
      <c r="R9" s="153"/>
      <c r="S9" s="153"/>
      <c r="T9" s="154"/>
      <c r="U9" s="154"/>
      <c r="V9" s="154"/>
      <c r="W9" s="154"/>
      <c r="X9" s="154"/>
      <c r="Y9" s="154"/>
      <c r="Z9" s="154"/>
      <c r="AA9" s="154"/>
      <c r="AB9" s="154"/>
      <c r="AC9" s="154"/>
      <c r="AD9" s="154"/>
      <c r="AE9" s="154"/>
      <c r="AF9" s="154"/>
      <c r="AG9" s="154"/>
    </row>
    <row r="10" spans="1:33" ht="14.25" customHeight="1" x14ac:dyDescent="0.3">
      <c r="A10" s="152"/>
      <c r="B10" s="152"/>
      <c r="C10" s="152"/>
      <c r="D10" s="153"/>
      <c r="E10" s="153"/>
      <c r="F10" s="153"/>
      <c r="G10" s="153"/>
      <c r="H10" s="153"/>
      <c r="I10" s="153"/>
      <c r="J10" s="153"/>
      <c r="K10" s="153"/>
      <c r="L10" s="153"/>
      <c r="M10" s="153"/>
      <c r="N10" s="153"/>
      <c r="O10" s="153"/>
      <c r="P10" s="153"/>
      <c r="Q10" s="153"/>
      <c r="R10" s="153"/>
      <c r="S10" s="153"/>
      <c r="T10" s="154"/>
      <c r="U10" s="154"/>
      <c r="V10" s="154"/>
      <c r="W10" s="154"/>
      <c r="X10" s="154"/>
      <c r="Y10" s="154"/>
      <c r="Z10" s="154"/>
      <c r="AA10" s="154"/>
      <c r="AB10" s="154"/>
      <c r="AC10" s="154"/>
      <c r="AD10" s="154"/>
      <c r="AE10" s="154"/>
      <c r="AF10" s="154"/>
      <c r="AG10" s="154"/>
    </row>
    <row r="11" spans="1:33" ht="14.25" customHeight="1" x14ac:dyDescent="0.3">
      <c r="A11" s="152"/>
      <c r="B11" s="152"/>
      <c r="C11" s="152"/>
      <c r="D11" s="153"/>
      <c r="E11" s="153"/>
      <c r="F11" s="153"/>
      <c r="G11" s="153"/>
      <c r="H11" s="153"/>
      <c r="I11" s="153"/>
      <c r="J11" s="153"/>
      <c r="K11" s="153"/>
      <c r="L11" s="153"/>
      <c r="M11" s="153"/>
      <c r="N11" s="153"/>
      <c r="O11" s="153"/>
      <c r="P11" s="153"/>
      <c r="Q11" s="153"/>
      <c r="R11" s="153"/>
      <c r="S11" s="153"/>
      <c r="T11" s="154"/>
      <c r="U11" s="154"/>
      <c r="V11" s="154"/>
      <c r="W11" s="154"/>
      <c r="X11" s="154"/>
      <c r="Y11" s="154"/>
      <c r="Z11" s="154"/>
      <c r="AA11" s="154"/>
      <c r="AB11" s="154"/>
      <c r="AC11" s="154"/>
      <c r="AD11" s="154"/>
      <c r="AE11" s="154"/>
      <c r="AF11" s="154"/>
      <c r="AG11" s="154"/>
    </row>
    <row r="12" spans="1:33" ht="14.25" customHeight="1" x14ac:dyDescent="0.3">
      <c r="A12" s="152"/>
      <c r="B12" s="152"/>
      <c r="C12" s="152"/>
      <c r="D12" s="153"/>
      <c r="E12" s="153"/>
      <c r="F12" s="153"/>
      <c r="G12" s="153"/>
      <c r="H12" s="153"/>
      <c r="I12" s="153"/>
      <c r="J12" s="153"/>
      <c r="K12" s="153"/>
      <c r="L12" s="153"/>
      <c r="M12" s="153"/>
      <c r="N12" s="153"/>
      <c r="O12" s="153"/>
      <c r="P12" s="153"/>
      <c r="Q12" s="153"/>
      <c r="R12" s="153"/>
      <c r="S12" s="153"/>
      <c r="T12" s="154"/>
      <c r="U12" s="154"/>
      <c r="V12" s="154"/>
      <c r="W12" s="154"/>
      <c r="X12" s="154"/>
      <c r="Y12" s="154"/>
      <c r="Z12" s="154"/>
      <c r="AA12" s="154"/>
      <c r="AB12" s="154"/>
      <c r="AC12" s="154"/>
      <c r="AD12" s="154"/>
      <c r="AE12" s="154"/>
      <c r="AF12" s="154"/>
      <c r="AG12" s="154"/>
    </row>
    <row r="13" spans="1:33" ht="14.25" customHeight="1" x14ac:dyDescent="0.3">
      <c r="A13" s="152"/>
      <c r="B13" s="152"/>
      <c r="C13" s="152"/>
      <c r="D13" s="153"/>
      <c r="E13" s="153"/>
      <c r="F13" s="153"/>
      <c r="G13" s="153"/>
      <c r="H13" s="153"/>
      <c r="I13" s="153"/>
      <c r="J13" s="153"/>
      <c r="K13" s="153"/>
      <c r="L13" s="153"/>
      <c r="M13" s="153"/>
      <c r="N13" s="153"/>
      <c r="O13" s="153"/>
      <c r="P13" s="153"/>
      <c r="Q13" s="153"/>
      <c r="R13" s="153"/>
      <c r="S13" s="153"/>
      <c r="T13" s="154"/>
      <c r="U13" s="154"/>
      <c r="V13" s="154"/>
      <c r="W13" s="154"/>
      <c r="X13" s="154"/>
      <c r="Y13" s="154"/>
      <c r="Z13" s="154"/>
      <c r="AA13" s="154"/>
      <c r="AB13" s="154"/>
      <c r="AC13" s="154"/>
      <c r="AD13" s="154"/>
      <c r="AE13" s="154"/>
      <c r="AF13" s="154"/>
      <c r="AG13" s="154"/>
    </row>
    <row r="14" spans="1:33" ht="14.25" customHeight="1" x14ac:dyDescent="0.3">
      <c r="A14" s="167" t="s">
        <v>155</v>
      </c>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68"/>
    </row>
    <row r="15" spans="1:33" ht="12" customHeight="1" x14ac:dyDescent="0.3">
      <c r="A15" s="208" t="s">
        <v>88</v>
      </c>
      <c r="B15" s="209"/>
      <c r="C15" s="209"/>
      <c r="D15" s="209"/>
      <c r="E15" s="209"/>
      <c r="F15" s="209"/>
      <c r="G15" s="209"/>
      <c r="H15" s="209"/>
      <c r="I15" s="209"/>
      <c r="J15" s="209"/>
      <c r="K15" s="16"/>
      <c r="L15" s="16"/>
      <c r="M15" s="16"/>
      <c r="N15" s="16"/>
      <c r="O15" s="16"/>
      <c r="P15" s="16"/>
      <c r="Q15" s="16"/>
      <c r="R15" s="16"/>
      <c r="S15" s="16"/>
      <c r="T15" s="36"/>
      <c r="U15" s="173" t="s">
        <v>89</v>
      </c>
      <c r="V15" s="173"/>
      <c r="W15" s="173"/>
      <c r="X15" s="173"/>
      <c r="Y15" s="173"/>
      <c r="Z15" s="173"/>
      <c r="AA15" s="173"/>
      <c r="AB15" s="173"/>
      <c r="AC15" s="173"/>
      <c r="AD15" s="173"/>
      <c r="AE15" s="173"/>
      <c r="AF15" s="173"/>
      <c r="AG15" s="37"/>
    </row>
    <row r="16" spans="1:33" ht="12" customHeight="1" x14ac:dyDescent="0.3">
      <c r="A16" s="30"/>
      <c r="B16" s="3"/>
      <c r="C16" s="170" t="s">
        <v>90</v>
      </c>
      <c r="D16" s="170"/>
      <c r="E16" s="170"/>
      <c r="F16" s="170"/>
      <c r="G16" s="170"/>
      <c r="H16" s="170"/>
      <c r="I16" s="170"/>
      <c r="J16" s="170"/>
      <c r="K16" s="170"/>
      <c r="L16" s="43"/>
      <c r="M16" s="172" t="s">
        <v>101</v>
      </c>
      <c r="N16" s="172"/>
      <c r="O16" s="172"/>
      <c r="P16" s="172"/>
      <c r="Q16" s="172"/>
      <c r="R16" s="172"/>
      <c r="S16" s="172"/>
      <c r="T16" s="172"/>
      <c r="U16" s="3"/>
      <c r="V16" s="170" t="s">
        <v>92</v>
      </c>
      <c r="W16" s="170"/>
      <c r="X16" s="170"/>
      <c r="Y16" s="170"/>
      <c r="Z16" s="170"/>
      <c r="AA16" s="170"/>
      <c r="AB16" s="170"/>
      <c r="AC16" s="170"/>
      <c r="AD16" s="170"/>
      <c r="AE16" s="170"/>
      <c r="AF16" s="170"/>
      <c r="AG16" s="171"/>
    </row>
    <row r="17" spans="1:33" ht="12" customHeight="1" x14ac:dyDescent="0.3">
      <c r="A17" s="30"/>
      <c r="B17" s="3"/>
      <c r="C17" s="170" t="s">
        <v>91</v>
      </c>
      <c r="D17" s="170"/>
      <c r="E17" s="170"/>
      <c r="F17" s="170"/>
      <c r="G17" s="170"/>
      <c r="H17" s="170"/>
      <c r="I17" s="170"/>
      <c r="J17" s="170"/>
      <c r="K17" s="170"/>
      <c r="L17" s="43"/>
      <c r="M17" s="170" t="s">
        <v>103</v>
      </c>
      <c r="N17" s="170"/>
      <c r="O17" s="170"/>
      <c r="P17" s="170"/>
      <c r="Q17" s="170"/>
      <c r="R17" s="170"/>
      <c r="S17" s="170"/>
      <c r="T17" s="62"/>
      <c r="U17" s="3"/>
      <c r="V17" s="170" t="s">
        <v>115</v>
      </c>
      <c r="W17" s="170"/>
      <c r="X17" s="170"/>
      <c r="Y17" s="170"/>
      <c r="Z17" s="170"/>
      <c r="AA17" s="170"/>
      <c r="AB17" s="170"/>
      <c r="AC17" s="170"/>
      <c r="AD17" s="170"/>
      <c r="AE17" s="170"/>
      <c r="AF17" s="170"/>
      <c r="AG17" s="171"/>
    </row>
    <row r="18" spans="1:33" ht="12" customHeight="1" x14ac:dyDescent="0.3">
      <c r="A18" s="30"/>
      <c r="B18" s="3"/>
      <c r="C18" s="170" t="s">
        <v>93</v>
      </c>
      <c r="D18" s="170"/>
      <c r="E18" s="170"/>
      <c r="F18" s="170"/>
      <c r="G18" s="170"/>
      <c r="H18" s="170"/>
      <c r="I18" s="170"/>
      <c r="J18" s="170"/>
      <c r="K18" s="170"/>
      <c r="L18" s="53"/>
      <c r="M18" s="183" t="s">
        <v>112</v>
      </c>
      <c r="N18" s="183"/>
      <c r="O18" s="183"/>
      <c r="P18" s="183"/>
      <c r="Q18" s="183"/>
      <c r="R18" s="183"/>
      <c r="S18" s="183"/>
      <c r="T18" s="72"/>
      <c r="U18" s="3"/>
      <c r="V18" s="5" t="s">
        <v>98</v>
      </c>
      <c r="W18" s="5"/>
      <c r="X18" s="5"/>
      <c r="Y18" s="5"/>
      <c r="Z18" s="5"/>
      <c r="AA18" s="5"/>
      <c r="AB18" s="5"/>
      <c r="AC18" s="5"/>
      <c r="AD18" s="5"/>
      <c r="AE18" s="5"/>
      <c r="AF18" s="5"/>
      <c r="AG18" s="8"/>
    </row>
    <row r="19" spans="1:33" ht="12" customHeight="1" x14ac:dyDescent="0.3">
      <c r="A19" s="30"/>
      <c r="B19" s="3"/>
      <c r="C19" s="170" t="s">
        <v>94</v>
      </c>
      <c r="D19" s="170"/>
      <c r="E19" s="170"/>
      <c r="F19" s="170"/>
      <c r="G19" s="170"/>
      <c r="H19" s="170"/>
      <c r="I19" s="170"/>
      <c r="J19" s="170"/>
      <c r="K19" s="170"/>
      <c r="L19" s="43"/>
      <c r="M19" s="183" t="s">
        <v>113</v>
      </c>
      <c r="N19" s="183"/>
      <c r="O19" s="183"/>
      <c r="P19" s="183"/>
      <c r="Q19" s="183"/>
      <c r="R19" s="183"/>
      <c r="S19" s="183"/>
      <c r="T19" s="72"/>
      <c r="U19" s="3"/>
      <c r="V19" s="5" t="s">
        <v>116</v>
      </c>
      <c r="W19" s="5"/>
      <c r="X19" s="5"/>
      <c r="Y19" s="5"/>
      <c r="Z19" s="5"/>
      <c r="AA19" s="5"/>
      <c r="AB19" s="5"/>
      <c r="AC19" s="5"/>
      <c r="AD19" s="5"/>
      <c r="AE19" s="5"/>
      <c r="AF19" s="5"/>
      <c r="AG19" s="8"/>
    </row>
    <row r="20" spans="1:33" ht="12" customHeight="1" x14ac:dyDescent="0.3">
      <c r="A20" s="30"/>
      <c r="B20" s="3"/>
      <c r="C20" s="170" t="s">
        <v>95</v>
      </c>
      <c r="D20" s="170"/>
      <c r="E20" s="170"/>
      <c r="F20" s="170"/>
      <c r="G20" s="170"/>
      <c r="H20" s="170"/>
      <c r="I20" s="170"/>
      <c r="J20" s="170"/>
      <c r="K20" s="170"/>
      <c r="L20" s="53"/>
      <c r="M20" s="170" t="s">
        <v>97</v>
      </c>
      <c r="N20" s="170"/>
      <c r="O20" s="170"/>
      <c r="P20" s="170"/>
      <c r="Q20" s="170"/>
      <c r="R20" s="170"/>
      <c r="S20" s="170"/>
      <c r="T20" s="72"/>
      <c r="U20" s="3"/>
      <c r="V20" s="170" t="s">
        <v>117</v>
      </c>
      <c r="W20" s="170"/>
      <c r="X20" s="170"/>
      <c r="Y20" s="170"/>
      <c r="Z20" s="170"/>
      <c r="AA20" s="170"/>
      <c r="AB20" s="170"/>
      <c r="AC20" s="170"/>
      <c r="AD20" s="170"/>
      <c r="AE20" s="170"/>
      <c r="AF20" s="170"/>
      <c r="AG20" s="171"/>
    </row>
    <row r="21" spans="1:33" ht="12" customHeight="1" x14ac:dyDescent="0.3">
      <c r="A21" s="30"/>
      <c r="B21" s="3"/>
      <c r="C21" s="170" t="s">
        <v>110</v>
      </c>
      <c r="D21" s="170"/>
      <c r="E21" s="170"/>
      <c r="F21" s="170"/>
      <c r="G21" s="170"/>
      <c r="H21" s="170"/>
      <c r="I21" s="170"/>
      <c r="J21" s="170"/>
      <c r="K21" s="170"/>
      <c r="L21" s="43"/>
      <c r="M21" s="170" t="s">
        <v>100</v>
      </c>
      <c r="N21" s="170"/>
      <c r="O21" s="170"/>
      <c r="P21" s="170"/>
      <c r="Q21" s="170"/>
      <c r="R21" s="170"/>
      <c r="S21" s="170"/>
      <c r="T21" s="72"/>
      <c r="U21" s="94"/>
      <c r="V21" s="94"/>
      <c r="W21" s="94"/>
      <c r="X21" s="94"/>
      <c r="Y21" s="94"/>
      <c r="Z21" s="94"/>
      <c r="AA21" s="94"/>
      <c r="AB21" s="94"/>
      <c r="AC21" s="94"/>
      <c r="AD21" s="94"/>
      <c r="AE21" s="94"/>
      <c r="AF21" s="94"/>
      <c r="AG21" s="94"/>
    </row>
    <row r="22" spans="1:33" ht="12" customHeight="1" x14ac:dyDescent="0.3">
      <c r="A22" s="30"/>
      <c r="B22" s="3"/>
      <c r="C22" s="170" t="s">
        <v>111</v>
      </c>
      <c r="D22" s="170"/>
      <c r="E22" s="170"/>
      <c r="F22" s="170"/>
      <c r="G22" s="170"/>
      <c r="H22" s="170"/>
      <c r="I22" s="170"/>
      <c r="J22" s="170"/>
      <c r="K22" s="170"/>
      <c r="L22" s="3"/>
      <c r="M22" s="170" t="s">
        <v>102</v>
      </c>
      <c r="N22" s="170"/>
      <c r="O22" s="170"/>
      <c r="P22" s="170"/>
      <c r="Q22" s="170"/>
      <c r="R22" s="170"/>
      <c r="S22" s="170"/>
      <c r="T22" s="5"/>
      <c r="U22" s="4"/>
      <c r="V22" s="5"/>
      <c r="W22" s="5"/>
      <c r="X22" s="5"/>
      <c r="Y22" s="5"/>
      <c r="Z22" s="5"/>
      <c r="AA22" s="5"/>
      <c r="AB22" s="5"/>
      <c r="AC22" s="5"/>
      <c r="AD22" s="5"/>
      <c r="AE22" s="5"/>
      <c r="AF22" s="5"/>
      <c r="AG22" s="8"/>
    </row>
    <row r="23" spans="1:33" ht="12" customHeight="1" x14ac:dyDescent="0.3">
      <c r="A23" s="30"/>
      <c r="B23" s="3"/>
      <c r="C23" s="170" t="s">
        <v>96</v>
      </c>
      <c r="D23" s="170"/>
      <c r="E23" s="170"/>
      <c r="F23" s="170"/>
      <c r="G23" s="170"/>
      <c r="H23" s="170"/>
      <c r="I23" s="170"/>
      <c r="J23" s="170"/>
      <c r="K23" s="170"/>
      <c r="L23" s="3"/>
      <c r="M23" s="170" t="s">
        <v>104</v>
      </c>
      <c r="N23" s="170"/>
      <c r="O23" s="170"/>
      <c r="P23" s="170"/>
      <c r="Q23" s="170"/>
      <c r="R23" s="170"/>
      <c r="S23" s="170"/>
      <c r="T23" s="5"/>
      <c r="U23" s="104" t="s">
        <v>105</v>
      </c>
      <c r="V23" s="104"/>
      <c r="W23" s="104"/>
      <c r="X23" s="104"/>
      <c r="Y23" s="104"/>
      <c r="Z23" s="104"/>
      <c r="AA23" s="104"/>
      <c r="AB23" s="104"/>
      <c r="AC23" s="104"/>
      <c r="AD23" s="104"/>
      <c r="AE23" s="104"/>
      <c r="AF23" s="104"/>
      <c r="AG23" s="210"/>
    </row>
    <row r="24" spans="1:33" ht="12" customHeight="1" x14ac:dyDescent="0.3">
      <c r="A24" s="30"/>
      <c r="B24" s="3"/>
      <c r="C24" s="170" t="s">
        <v>99</v>
      </c>
      <c r="D24" s="170"/>
      <c r="E24" s="170"/>
      <c r="F24" s="170"/>
      <c r="G24" s="170"/>
      <c r="H24" s="170"/>
      <c r="I24" s="170"/>
      <c r="J24" s="170"/>
      <c r="K24" s="170"/>
      <c r="L24" s="4"/>
      <c r="M24" s="170" t="s">
        <v>114</v>
      </c>
      <c r="N24" s="170"/>
      <c r="O24" s="170"/>
      <c r="P24" s="170"/>
      <c r="Q24" s="170"/>
      <c r="R24" s="170"/>
      <c r="S24" s="170"/>
      <c r="T24" s="5"/>
      <c r="U24" s="104"/>
      <c r="V24" s="104"/>
      <c r="W24" s="104"/>
      <c r="X24" s="104"/>
      <c r="Y24" s="104"/>
      <c r="Z24" s="104"/>
      <c r="AA24" s="104"/>
      <c r="AB24" s="104"/>
      <c r="AC24" s="104"/>
      <c r="AD24" s="104"/>
      <c r="AE24" s="104"/>
      <c r="AF24" s="104"/>
      <c r="AG24" s="210"/>
    </row>
    <row r="25" spans="1:33" ht="12" customHeight="1" x14ac:dyDescent="0.3">
      <c r="A25" s="30"/>
      <c r="B25" s="3"/>
      <c r="C25" s="170" t="s">
        <v>3691</v>
      </c>
      <c r="D25" s="170"/>
      <c r="E25" s="170"/>
      <c r="F25" s="170"/>
      <c r="G25" s="170"/>
      <c r="H25" s="170"/>
      <c r="I25" s="170"/>
      <c r="J25" s="170"/>
      <c r="K25" s="4"/>
      <c r="L25" s="40"/>
      <c r="M25" s="170"/>
      <c r="N25" s="170"/>
      <c r="O25" s="170"/>
      <c r="P25" s="170"/>
      <c r="Q25" s="170"/>
      <c r="R25" s="170"/>
      <c r="S25" s="170"/>
      <c r="T25" s="170"/>
      <c r="U25" s="104"/>
      <c r="V25" s="104"/>
      <c r="W25" s="104"/>
      <c r="X25" s="104"/>
      <c r="Y25" s="104"/>
      <c r="Z25" s="104"/>
      <c r="AA25" s="104"/>
      <c r="AB25" s="104"/>
      <c r="AC25" s="104"/>
      <c r="AD25" s="104"/>
      <c r="AE25" s="104"/>
      <c r="AF25" s="104"/>
      <c r="AG25" s="210"/>
    </row>
    <row r="26" spans="1:33" ht="4.5" customHeight="1" x14ac:dyDescent="0.3">
      <c r="A26" s="30"/>
      <c r="B26" s="4"/>
      <c r="C26" s="5"/>
      <c r="D26" s="5"/>
      <c r="E26" s="5"/>
      <c r="F26" s="5"/>
      <c r="G26" s="5"/>
      <c r="H26" s="5"/>
      <c r="I26" s="5"/>
      <c r="J26" s="5"/>
      <c r="K26" s="5"/>
      <c r="L26" s="4"/>
      <c r="M26" s="5"/>
      <c r="N26" s="5"/>
      <c r="O26" s="5"/>
      <c r="P26" s="5"/>
      <c r="Q26" s="5"/>
      <c r="R26" s="5"/>
      <c r="S26" s="5"/>
      <c r="T26" s="5"/>
      <c r="U26" s="38"/>
      <c r="V26" s="38"/>
      <c r="W26" s="38"/>
      <c r="X26" s="38"/>
      <c r="Y26" s="38"/>
      <c r="Z26" s="38"/>
      <c r="AA26" s="38"/>
      <c r="AB26" s="38"/>
      <c r="AC26" s="38"/>
      <c r="AD26" s="38"/>
      <c r="AE26" s="38"/>
      <c r="AF26" s="38"/>
      <c r="AG26" s="65"/>
    </row>
    <row r="27" spans="1:33" ht="12" customHeight="1" x14ac:dyDescent="0.3">
      <c r="A27" s="182" t="s">
        <v>106</v>
      </c>
      <c r="B27" s="173"/>
      <c r="C27" s="173"/>
      <c r="D27" s="173"/>
      <c r="E27" s="173"/>
      <c r="F27" s="173"/>
      <c r="G27" s="173"/>
      <c r="H27" s="173"/>
      <c r="I27" s="173"/>
      <c r="J27" s="173"/>
      <c r="K27" s="173"/>
      <c r="L27" s="173"/>
      <c r="M27" s="173"/>
      <c r="N27" s="173"/>
      <c r="O27" s="173"/>
      <c r="P27" s="173"/>
      <c r="Q27" s="200"/>
      <c r="R27" s="15"/>
      <c r="S27" s="16"/>
      <c r="T27" s="16"/>
      <c r="U27" s="16"/>
      <c r="V27" s="16"/>
      <c r="W27" s="16"/>
      <c r="X27" s="16"/>
      <c r="Y27" s="16"/>
      <c r="Z27" s="16"/>
      <c r="AA27" s="16"/>
      <c r="AB27" s="16"/>
      <c r="AC27" s="16"/>
      <c r="AD27" s="16"/>
      <c r="AE27" s="16"/>
      <c r="AF27" s="16"/>
      <c r="AG27" s="17"/>
    </row>
    <row r="28" spans="1:33" ht="12" customHeight="1" x14ac:dyDescent="0.3">
      <c r="A28" s="180" t="s">
        <v>107</v>
      </c>
      <c r="B28" s="170"/>
      <c r="C28" s="201"/>
      <c r="D28" s="201"/>
      <c r="E28" s="201"/>
      <c r="F28" s="201"/>
      <c r="G28" s="201"/>
      <c r="H28" s="201"/>
      <c r="I28" s="201"/>
      <c r="J28" s="201"/>
      <c r="K28" s="201"/>
      <c r="L28" s="201"/>
      <c r="M28" s="201"/>
      <c r="N28" s="201"/>
      <c r="O28" s="201"/>
      <c r="P28" s="5"/>
      <c r="Q28" s="5"/>
      <c r="R28" s="7"/>
      <c r="S28" s="5"/>
      <c r="T28" s="25"/>
      <c r="U28" s="211" t="s">
        <v>24</v>
      </c>
      <c r="V28" s="211"/>
      <c r="W28" s="211"/>
      <c r="X28" s="211"/>
      <c r="Y28" s="211"/>
      <c r="Z28" s="211"/>
      <c r="AA28" s="107"/>
      <c r="AB28" s="107"/>
      <c r="AC28" s="11"/>
      <c r="AD28" s="11"/>
      <c r="AE28" s="11"/>
      <c r="AF28" s="11"/>
      <c r="AG28" s="8"/>
    </row>
    <row r="29" spans="1:33" ht="12" customHeight="1" x14ac:dyDescent="0.3">
      <c r="A29" s="180" t="s">
        <v>108</v>
      </c>
      <c r="B29" s="170"/>
      <c r="C29" s="170"/>
      <c r="D29" s="170"/>
      <c r="E29" s="195"/>
      <c r="F29" s="195"/>
      <c r="G29" s="195"/>
      <c r="H29" s="195"/>
      <c r="I29" s="195"/>
      <c r="J29" s="195"/>
      <c r="K29" s="195"/>
      <c r="L29" s="195"/>
      <c r="M29" s="195"/>
      <c r="N29" s="195"/>
      <c r="O29" s="195"/>
      <c r="P29" s="5"/>
      <c r="Q29" s="5"/>
      <c r="R29" s="7"/>
      <c r="S29" s="5"/>
      <c r="T29" s="11"/>
      <c r="U29" s="11"/>
      <c r="V29" s="11"/>
      <c r="W29" s="11"/>
      <c r="X29" s="11"/>
      <c r="Y29" s="11"/>
      <c r="Z29" s="13"/>
      <c r="AA29" s="13"/>
      <c r="AB29" s="5"/>
      <c r="AC29" s="5"/>
      <c r="AD29" s="5"/>
      <c r="AE29" s="5"/>
      <c r="AF29" s="5"/>
      <c r="AG29" s="8"/>
    </row>
    <row r="30" spans="1:33" ht="6" customHeight="1" x14ac:dyDescent="0.3">
      <c r="A30" s="51"/>
      <c r="B30" s="2"/>
      <c r="C30" s="2"/>
      <c r="D30" s="2"/>
      <c r="E30" s="2"/>
      <c r="F30" s="2"/>
      <c r="G30" s="2"/>
      <c r="H30" s="2"/>
      <c r="I30" s="2"/>
      <c r="J30" s="2"/>
      <c r="K30" s="2"/>
      <c r="L30" s="2"/>
      <c r="M30" s="2"/>
      <c r="N30" s="2"/>
      <c r="O30" s="2"/>
      <c r="P30" s="2"/>
      <c r="Q30" s="2"/>
      <c r="R30" s="51"/>
      <c r="S30" s="2"/>
      <c r="T30" s="2"/>
      <c r="U30" s="2"/>
      <c r="V30" s="2"/>
      <c r="W30" s="2"/>
      <c r="X30" s="2"/>
      <c r="Y30" s="2"/>
      <c r="Z30" s="2"/>
      <c r="AA30" s="2"/>
      <c r="AB30" s="2"/>
      <c r="AC30" s="2"/>
      <c r="AD30" s="2"/>
      <c r="AE30" s="2"/>
      <c r="AF30" s="2"/>
      <c r="AG30" s="14"/>
    </row>
    <row r="31" spans="1:33" ht="11.25" customHeight="1" x14ac:dyDescent="0.3">
      <c r="A31" s="202" t="s">
        <v>109</v>
      </c>
      <c r="B31" s="203"/>
      <c r="C31" s="203"/>
      <c r="D31" s="203"/>
      <c r="E31" s="203"/>
      <c r="F31" s="203"/>
      <c r="G31" s="203"/>
      <c r="H31" s="203"/>
      <c r="I31" s="203"/>
      <c r="J31" s="203"/>
      <c r="K31" s="203"/>
      <c r="L31" s="203"/>
      <c r="M31" s="16"/>
      <c r="N31" s="16"/>
      <c r="O31" s="16"/>
      <c r="P31" s="16"/>
      <c r="Q31" s="16"/>
      <c r="R31" s="16"/>
      <c r="S31" s="16"/>
      <c r="T31" s="16"/>
      <c r="U31" s="16"/>
      <c r="V31" s="16"/>
      <c r="W31" s="16"/>
      <c r="X31" s="16"/>
      <c r="Y31" s="16"/>
      <c r="Z31" s="16"/>
      <c r="AA31" s="16"/>
      <c r="AB31" s="16"/>
      <c r="AC31" s="16"/>
      <c r="AD31" s="16"/>
      <c r="AE31" s="16"/>
      <c r="AF31" s="16"/>
      <c r="AG31" s="17"/>
    </row>
    <row r="32" spans="1:33" ht="12" customHeight="1" x14ac:dyDescent="0.3">
      <c r="A32" s="189"/>
      <c r="B32" s="190"/>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1"/>
    </row>
    <row r="33" spans="1:33" ht="12" customHeight="1" x14ac:dyDescent="0.3">
      <c r="A33" s="189"/>
      <c r="B33" s="190"/>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1"/>
    </row>
    <row r="34" spans="1:33" ht="12" customHeight="1" x14ac:dyDescent="0.3">
      <c r="A34" s="189"/>
      <c r="B34" s="190"/>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1"/>
    </row>
    <row r="35" spans="1:33" ht="12" customHeight="1" x14ac:dyDescent="0.3">
      <c r="A35" s="192"/>
      <c r="B35" s="193"/>
      <c r="C35" s="193"/>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4"/>
    </row>
    <row r="36" spans="1:33" ht="14.25" customHeight="1" x14ac:dyDescent="0.3">
      <c r="A36" s="199" t="s">
        <v>118</v>
      </c>
      <c r="B36" s="199"/>
      <c r="C36" s="199"/>
      <c r="D36" s="199"/>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row>
    <row r="37" spans="1:33" ht="12.75" customHeight="1" x14ac:dyDescent="0.3">
      <c r="A37" s="197" t="s">
        <v>153</v>
      </c>
      <c r="B37" s="198"/>
      <c r="C37" s="198"/>
      <c r="D37" s="198"/>
      <c r="E37" s="198"/>
      <c r="F37" s="198"/>
      <c r="G37" s="198"/>
      <c r="H37" s="198"/>
      <c r="I37" s="198"/>
      <c r="J37" s="198"/>
      <c r="K37" s="198"/>
      <c r="L37" s="198"/>
      <c r="M37" s="198"/>
      <c r="N37" s="198"/>
      <c r="O37" s="55"/>
      <c r="P37" s="55"/>
      <c r="Q37" s="55"/>
      <c r="R37" s="55"/>
      <c r="S37" s="55"/>
      <c r="T37" s="55"/>
      <c r="U37" s="16"/>
      <c r="V37" s="175" t="s">
        <v>119</v>
      </c>
      <c r="W37" s="175"/>
      <c r="X37" s="175"/>
      <c r="Y37" s="175"/>
      <c r="Z37" s="175"/>
      <c r="AA37" s="175"/>
      <c r="AB37" s="175"/>
      <c r="AC37" s="175"/>
      <c r="AD37" s="175"/>
      <c r="AE37" s="175"/>
      <c r="AF37" s="175"/>
      <c r="AG37" s="176"/>
    </row>
    <row r="38" spans="1:33" ht="14.25" customHeight="1" x14ac:dyDescent="0.3">
      <c r="A38" s="184" t="s">
        <v>120</v>
      </c>
      <c r="B38" s="185"/>
      <c r="C38" s="185"/>
      <c r="D38" s="185"/>
      <c r="E38" s="185"/>
      <c r="F38" s="185"/>
      <c r="G38" s="185"/>
      <c r="H38" s="185"/>
      <c r="I38" s="185"/>
      <c r="J38" s="185"/>
      <c r="K38" s="185"/>
      <c r="L38" s="185"/>
      <c r="M38" s="185"/>
      <c r="N38" s="185"/>
      <c r="O38" s="185"/>
      <c r="P38" s="185"/>
      <c r="Q38" s="185"/>
      <c r="R38" s="185"/>
      <c r="S38" s="56"/>
      <c r="T38" s="56"/>
      <c r="U38" s="5"/>
      <c r="V38" s="177"/>
      <c r="W38" s="177"/>
      <c r="X38" s="177"/>
      <c r="Y38" s="177"/>
      <c r="Z38" s="177"/>
      <c r="AA38" s="177"/>
      <c r="AB38" s="177"/>
      <c r="AC38" s="177"/>
      <c r="AD38" s="177"/>
      <c r="AE38" s="177"/>
      <c r="AF38" s="177"/>
      <c r="AG38" s="178"/>
    </row>
    <row r="39" spans="1:33" ht="11.25" customHeight="1" x14ac:dyDescent="0.3">
      <c r="A39" s="71"/>
      <c r="B39" s="174" t="s">
        <v>121</v>
      </c>
      <c r="C39" s="174"/>
      <c r="D39" s="174"/>
      <c r="E39" s="174"/>
      <c r="F39" s="174"/>
      <c r="G39" s="174"/>
      <c r="H39" s="174"/>
      <c r="I39" s="174"/>
      <c r="J39" s="5"/>
      <c r="K39" s="5"/>
      <c r="L39" s="46"/>
      <c r="M39" s="3"/>
      <c r="N39" s="75" t="s">
        <v>125</v>
      </c>
      <c r="O39" s="75"/>
      <c r="P39" s="75"/>
      <c r="Q39" s="75"/>
      <c r="R39" s="75"/>
      <c r="S39" s="75"/>
      <c r="T39" s="75"/>
      <c r="U39" s="75"/>
      <c r="V39" s="75"/>
      <c r="W39" s="3"/>
      <c r="X39" s="174" t="s">
        <v>123</v>
      </c>
      <c r="Y39" s="174"/>
      <c r="Z39" s="174"/>
      <c r="AA39" s="174"/>
      <c r="AB39" s="174"/>
      <c r="AC39" s="174"/>
      <c r="AD39" s="174"/>
      <c r="AE39" s="174"/>
      <c r="AF39" s="174"/>
      <c r="AG39" s="8"/>
    </row>
    <row r="40" spans="1:33" ht="11.25" customHeight="1" x14ac:dyDescent="0.3">
      <c r="A40" s="71"/>
      <c r="B40" s="174" t="s">
        <v>124</v>
      </c>
      <c r="C40" s="174"/>
      <c r="D40" s="174"/>
      <c r="E40" s="174"/>
      <c r="F40" s="174"/>
      <c r="G40" s="174"/>
      <c r="H40" s="174"/>
      <c r="I40" s="174"/>
      <c r="J40" s="5"/>
      <c r="K40" s="5"/>
      <c r="L40" s="46"/>
      <c r="M40" s="3"/>
      <c r="N40" s="75" t="s">
        <v>152</v>
      </c>
      <c r="O40" s="75"/>
      <c r="P40" s="75"/>
      <c r="Q40" s="75"/>
      <c r="R40" s="75"/>
      <c r="S40" s="75"/>
      <c r="T40" s="75"/>
      <c r="U40" s="75"/>
      <c r="V40" s="75"/>
      <c r="W40" s="3"/>
      <c r="X40" s="174" t="s">
        <v>126</v>
      </c>
      <c r="Y40" s="174"/>
      <c r="Z40" s="174"/>
      <c r="AA40" s="174"/>
      <c r="AB40" s="174"/>
      <c r="AC40" s="174"/>
      <c r="AD40" s="174"/>
      <c r="AE40" s="174"/>
      <c r="AF40" s="174"/>
      <c r="AG40" s="8"/>
    </row>
    <row r="41" spans="1:33" ht="11.25" customHeight="1" x14ac:dyDescent="0.3">
      <c r="A41" s="71"/>
      <c r="B41" s="174" t="s">
        <v>127</v>
      </c>
      <c r="C41" s="174"/>
      <c r="D41" s="174"/>
      <c r="E41" s="174"/>
      <c r="F41" s="174"/>
      <c r="G41" s="174"/>
      <c r="H41" s="174"/>
      <c r="I41" s="174"/>
      <c r="J41" s="5"/>
      <c r="K41" s="5"/>
      <c r="L41" s="46"/>
      <c r="M41" s="3"/>
      <c r="N41" s="75" t="s">
        <v>129</v>
      </c>
      <c r="O41" s="75"/>
      <c r="P41" s="75"/>
      <c r="Q41" s="75"/>
      <c r="R41" s="75"/>
      <c r="S41" s="75"/>
      <c r="T41" s="75"/>
      <c r="U41" s="75"/>
      <c r="V41" s="75"/>
      <c r="W41" s="73"/>
      <c r="X41" s="174" t="s">
        <v>130</v>
      </c>
      <c r="Y41" s="174"/>
      <c r="Z41" s="174"/>
      <c r="AA41" s="174"/>
      <c r="AB41" s="174"/>
      <c r="AC41" s="174"/>
      <c r="AD41" s="174"/>
      <c r="AE41" s="174"/>
      <c r="AF41" s="174"/>
      <c r="AG41" s="8"/>
    </row>
    <row r="42" spans="1:33" ht="11.25" customHeight="1" x14ac:dyDescent="0.3">
      <c r="A42" s="71"/>
      <c r="B42" s="174" t="s">
        <v>128</v>
      </c>
      <c r="C42" s="174"/>
      <c r="D42" s="174"/>
      <c r="E42" s="174"/>
      <c r="F42" s="174"/>
      <c r="G42" s="174"/>
      <c r="H42" s="174"/>
      <c r="I42" s="174"/>
      <c r="J42" s="5"/>
      <c r="K42" s="5"/>
      <c r="L42" s="46"/>
      <c r="M42" s="121"/>
      <c r="N42" s="181" t="s">
        <v>132</v>
      </c>
      <c r="O42" s="181"/>
      <c r="P42" s="181"/>
      <c r="Q42" s="181"/>
      <c r="R42" s="181"/>
      <c r="S42" s="181"/>
      <c r="T42" s="181"/>
      <c r="U42" s="181"/>
      <c r="V42" s="181"/>
      <c r="W42" s="73"/>
      <c r="X42" s="174" t="s">
        <v>133</v>
      </c>
      <c r="Y42" s="174"/>
      <c r="Z42" s="174"/>
      <c r="AA42" s="174"/>
      <c r="AB42" s="174"/>
      <c r="AC42" s="174"/>
      <c r="AD42" s="174"/>
      <c r="AE42" s="174"/>
      <c r="AF42" s="174"/>
      <c r="AG42" s="186"/>
    </row>
    <row r="43" spans="1:33" ht="11.25" customHeight="1" x14ac:dyDescent="0.3">
      <c r="A43" s="71"/>
      <c r="B43" s="174" t="s">
        <v>131</v>
      </c>
      <c r="C43" s="174"/>
      <c r="D43" s="174"/>
      <c r="E43" s="174"/>
      <c r="F43" s="174"/>
      <c r="G43" s="174"/>
      <c r="H43" s="174"/>
      <c r="I43" s="174"/>
      <c r="J43" s="5"/>
      <c r="K43" s="5"/>
      <c r="L43" s="46"/>
      <c r="M43" s="107"/>
      <c r="N43" s="181"/>
      <c r="O43" s="181"/>
      <c r="P43" s="181"/>
      <c r="Q43" s="181"/>
      <c r="R43" s="181"/>
      <c r="S43" s="181"/>
      <c r="T43" s="181"/>
      <c r="U43" s="181"/>
      <c r="V43" s="181"/>
      <c r="W43" s="73"/>
      <c r="X43" s="187" t="s">
        <v>135</v>
      </c>
      <c r="Y43" s="187"/>
      <c r="Z43" s="187"/>
      <c r="AA43" s="187"/>
      <c r="AB43" s="187"/>
      <c r="AC43" s="187"/>
      <c r="AD43" s="187"/>
      <c r="AE43" s="187"/>
      <c r="AF43" s="187"/>
      <c r="AG43" s="188"/>
    </row>
    <row r="44" spans="1:33" ht="11.25" customHeight="1" x14ac:dyDescent="0.3">
      <c r="A44" s="71"/>
      <c r="B44" s="174" t="s">
        <v>134</v>
      </c>
      <c r="C44" s="174"/>
      <c r="D44" s="174"/>
      <c r="E44" s="174"/>
      <c r="F44" s="174"/>
      <c r="G44" s="174"/>
      <c r="H44" s="174"/>
      <c r="I44" s="174"/>
      <c r="J44" s="5"/>
      <c r="K44" s="5"/>
      <c r="L44" s="46"/>
      <c r="M44" s="43"/>
      <c r="N44" s="75" t="s">
        <v>137</v>
      </c>
      <c r="O44" s="69"/>
      <c r="P44" s="69"/>
      <c r="Q44" s="69"/>
      <c r="R44" s="69"/>
      <c r="S44" s="69"/>
      <c r="T44" s="69"/>
      <c r="U44" s="69"/>
      <c r="V44" s="69"/>
      <c r="W44" s="73"/>
      <c r="X44" s="174" t="s">
        <v>140</v>
      </c>
      <c r="Y44" s="174"/>
      <c r="Z44" s="174"/>
      <c r="AA44" s="174"/>
      <c r="AB44" s="174"/>
      <c r="AC44" s="174"/>
      <c r="AD44" s="174"/>
      <c r="AE44" s="174"/>
      <c r="AF44" s="174"/>
      <c r="AG44" s="74"/>
    </row>
    <row r="45" spans="1:33" ht="11.25" customHeight="1" x14ac:dyDescent="0.3">
      <c r="A45" s="71"/>
      <c r="B45" s="174" t="s">
        <v>136</v>
      </c>
      <c r="C45" s="174"/>
      <c r="D45" s="174"/>
      <c r="E45" s="174"/>
      <c r="F45" s="174"/>
      <c r="G45" s="174"/>
      <c r="H45" s="174"/>
      <c r="I45" s="174"/>
      <c r="J45" s="5"/>
      <c r="K45" s="5"/>
      <c r="L45" s="46"/>
      <c r="M45" s="121"/>
      <c r="N45" s="181" t="s">
        <v>139</v>
      </c>
      <c r="O45" s="181"/>
      <c r="P45" s="181"/>
      <c r="Q45" s="181"/>
      <c r="R45" s="181"/>
      <c r="S45" s="181"/>
      <c r="T45" s="181"/>
      <c r="U45" s="181"/>
      <c r="V45" s="181"/>
      <c r="W45" s="73"/>
      <c r="X45" s="174" t="s">
        <v>142</v>
      </c>
      <c r="Y45" s="174"/>
      <c r="Z45" s="174"/>
      <c r="AA45" s="174"/>
      <c r="AB45" s="174"/>
      <c r="AC45" s="174"/>
      <c r="AD45" s="174"/>
      <c r="AE45" s="174"/>
      <c r="AF45" s="174"/>
      <c r="AG45" s="74"/>
    </row>
    <row r="46" spans="1:33" ht="11.25" customHeight="1" x14ac:dyDescent="0.3">
      <c r="A46" s="71"/>
      <c r="B46" s="174" t="s">
        <v>138</v>
      </c>
      <c r="C46" s="174"/>
      <c r="D46" s="174"/>
      <c r="E46" s="174"/>
      <c r="F46" s="174"/>
      <c r="G46" s="174"/>
      <c r="H46" s="174"/>
      <c r="I46" s="174"/>
      <c r="J46" s="5"/>
      <c r="K46" s="5"/>
      <c r="L46" s="46"/>
      <c r="M46" s="107"/>
      <c r="N46" s="181"/>
      <c r="O46" s="181"/>
      <c r="P46" s="181"/>
      <c r="Q46" s="181"/>
      <c r="R46" s="181"/>
      <c r="S46" s="181"/>
      <c r="T46" s="181"/>
      <c r="U46" s="181"/>
      <c r="V46" s="181"/>
      <c r="W46" s="73"/>
      <c r="X46" s="174" t="s">
        <v>146</v>
      </c>
      <c r="Y46" s="174"/>
      <c r="Z46" s="174"/>
      <c r="AA46" s="174"/>
      <c r="AB46" s="174"/>
      <c r="AC46" s="174"/>
      <c r="AD46" s="174"/>
      <c r="AE46" s="174"/>
      <c r="AF46" s="174"/>
      <c r="AG46" s="8"/>
    </row>
    <row r="47" spans="1:33" ht="11.25" customHeight="1" x14ac:dyDescent="0.3">
      <c r="A47" s="77"/>
      <c r="B47" s="181" t="s">
        <v>141</v>
      </c>
      <c r="C47" s="181"/>
      <c r="D47" s="181"/>
      <c r="E47" s="181"/>
      <c r="F47" s="181"/>
      <c r="G47" s="181"/>
      <c r="H47" s="181"/>
      <c r="I47" s="181"/>
      <c r="J47" s="181"/>
      <c r="K47" s="181"/>
      <c r="L47" s="181"/>
      <c r="M47" s="43"/>
      <c r="N47" s="174" t="s">
        <v>143</v>
      </c>
      <c r="O47" s="174"/>
      <c r="P47" s="174"/>
      <c r="Q47" s="174"/>
      <c r="R47" s="174"/>
      <c r="S47" s="174"/>
      <c r="T47" s="174"/>
      <c r="U47" s="174"/>
      <c r="V47" s="174"/>
      <c r="W47" s="76"/>
      <c r="X47" s="75"/>
      <c r="Y47" s="75"/>
      <c r="Z47" s="75"/>
      <c r="AA47" s="75"/>
      <c r="AB47" s="75"/>
      <c r="AC47" s="75"/>
      <c r="AD47" s="75"/>
      <c r="AE47" s="75"/>
      <c r="AF47" s="75"/>
      <c r="AG47" s="8"/>
    </row>
    <row r="48" spans="1:33" ht="11.25" customHeight="1" x14ac:dyDescent="0.3">
      <c r="A48" s="78"/>
      <c r="B48" s="181" t="s">
        <v>144</v>
      </c>
      <c r="C48" s="181"/>
      <c r="D48" s="181"/>
      <c r="E48" s="181"/>
      <c r="F48" s="181"/>
      <c r="G48" s="181"/>
      <c r="H48" s="181"/>
      <c r="I48" s="181"/>
      <c r="J48" s="181"/>
      <c r="K48" s="181"/>
      <c r="L48" s="181"/>
      <c r="M48" s="3"/>
      <c r="N48" s="174" t="s">
        <v>395</v>
      </c>
      <c r="O48" s="174"/>
      <c r="P48" s="174"/>
      <c r="Q48" s="174"/>
      <c r="R48" s="174"/>
      <c r="S48" s="174"/>
      <c r="T48" s="174"/>
      <c r="U48" s="174"/>
      <c r="V48" s="174"/>
      <c r="W48" s="4"/>
      <c r="X48" s="75"/>
      <c r="Y48" s="75"/>
      <c r="Z48" s="75"/>
      <c r="AA48" s="75"/>
      <c r="AB48" s="75"/>
      <c r="AC48" s="75"/>
      <c r="AD48" s="75"/>
      <c r="AE48" s="75"/>
      <c r="AF48" s="75"/>
      <c r="AG48" s="8"/>
    </row>
    <row r="49" spans="1:33" ht="11.25" customHeight="1" x14ac:dyDescent="0.3">
      <c r="A49" s="78"/>
      <c r="B49" s="174" t="s">
        <v>122</v>
      </c>
      <c r="C49" s="174"/>
      <c r="D49" s="174"/>
      <c r="E49" s="174"/>
      <c r="F49" s="174"/>
      <c r="G49" s="174"/>
      <c r="H49" s="174"/>
      <c r="I49" s="174"/>
      <c r="J49" s="174"/>
      <c r="K49" s="69"/>
      <c r="L49" s="46"/>
      <c r="M49" s="3"/>
      <c r="N49" s="174" t="s">
        <v>145</v>
      </c>
      <c r="O49" s="174"/>
      <c r="P49" s="174"/>
      <c r="Q49" s="174"/>
      <c r="R49" s="174"/>
      <c r="S49" s="174"/>
      <c r="T49" s="174"/>
      <c r="U49" s="174"/>
      <c r="V49" s="174"/>
      <c r="W49" s="4"/>
      <c r="X49" s="75"/>
      <c r="Y49" s="75"/>
      <c r="Z49" s="75"/>
      <c r="AA49" s="75"/>
      <c r="AB49" s="75"/>
      <c r="AC49" s="75"/>
      <c r="AD49" s="75"/>
      <c r="AE49" s="75"/>
      <c r="AF49" s="75"/>
      <c r="AG49" s="8"/>
    </row>
    <row r="50" spans="1:33" ht="3" customHeight="1" x14ac:dyDescent="0.3">
      <c r="A50" s="51"/>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14"/>
    </row>
    <row r="51" spans="1:33" ht="11.25" customHeight="1" x14ac:dyDescent="0.3">
      <c r="A51" s="182" t="s">
        <v>147</v>
      </c>
      <c r="B51" s="173"/>
      <c r="C51" s="173"/>
      <c r="D51" s="173"/>
      <c r="E51" s="173"/>
      <c r="F51" s="173"/>
      <c r="G51" s="173"/>
      <c r="H51" s="16"/>
      <c r="I51" s="16"/>
      <c r="J51" s="16"/>
      <c r="K51" s="16"/>
      <c r="L51" s="16"/>
      <c r="M51" s="16"/>
      <c r="N51" s="16"/>
      <c r="O51" s="16"/>
      <c r="P51" s="16"/>
      <c r="Q51" s="16"/>
      <c r="R51" s="16"/>
      <c r="S51" s="16"/>
      <c r="T51" s="16"/>
      <c r="U51" s="16"/>
      <c r="V51" s="16"/>
      <c r="W51" s="17"/>
      <c r="X51" s="15"/>
      <c r="Y51" s="16"/>
      <c r="Z51" s="16"/>
      <c r="AA51" s="16"/>
      <c r="AB51" s="16"/>
      <c r="AC51" s="16"/>
      <c r="AD51" s="16"/>
      <c r="AE51" s="16"/>
      <c r="AF51" s="16"/>
      <c r="AG51" s="17"/>
    </row>
    <row r="52" spans="1:33" ht="11.25" customHeight="1" x14ac:dyDescent="0.3">
      <c r="A52" s="180" t="s">
        <v>148</v>
      </c>
      <c r="B52" s="170"/>
      <c r="C52" s="170"/>
      <c r="D52" s="170"/>
      <c r="E52" s="170"/>
      <c r="F52" s="170"/>
      <c r="G52" s="170"/>
      <c r="H52" s="179" t="s">
        <v>66</v>
      </c>
      <c r="I52" s="179"/>
      <c r="J52" s="107"/>
      <c r="K52" s="107"/>
      <c r="L52" s="179" t="s">
        <v>67</v>
      </c>
      <c r="M52" s="179"/>
      <c r="N52" s="107"/>
      <c r="O52" s="107"/>
      <c r="P52" s="170" t="s">
        <v>108</v>
      </c>
      <c r="Q52" s="170"/>
      <c r="R52" s="170"/>
      <c r="S52" s="170"/>
      <c r="T52" s="107"/>
      <c r="U52" s="107"/>
      <c r="V52" s="107"/>
      <c r="W52" s="8"/>
      <c r="Y52" s="169" t="s">
        <v>396</v>
      </c>
      <c r="Z52" s="169"/>
      <c r="AA52" s="169"/>
      <c r="AB52" s="169"/>
      <c r="AC52" s="169"/>
      <c r="AD52" s="169"/>
      <c r="AE52" s="179"/>
      <c r="AF52" s="179"/>
      <c r="AG52" s="8"/>
    </row>
    <row r="53" spans="1:33" ht="11.25" customHeight="1" x14ac:dyDescent="0.3">
      <c r="A53" s="180" t="s">
        <v>149</v>
      </c>
      <c r="B53" s="170"/>
      <c r="C53" s="170"/>
      <c r="D53" s="170"/>
      <c r="E53" s="170"/>
      <c r="F53" s="170"/>
      <c r="G53" s="170"/>
      <c r="H53" s="179" t="s">
        <v>66</v>
      </c>
      <c r="I53" s="179"/>
      <c r="J53" s="107"/>
      <c r="K53" s="107"/>
      <c r="L53" s="179" t="s">
        <v>67</v>
      </c>
      <c r="M53" s="179"/>
      <c r="N53" s="107"/>
      <c r="O53" s="107"/>
      <c r="P53" s="170" t="s">
        <v>108</v>
      </c>
      <c r="Q53" s="170"/>
      <c r="R53" s="170"/>
      <c r="S53" s="170"/>
      <c r="T53" s="111"/>
      <c r="U53" s="111"/>
      <c r="V53" s="111"/>
      <c r="W53" s="8"/>
      <c r="X53" s="87"/>
      <c r="Y53" s="169"/>
      <c r="Z53" s="169"/>
      <c r="AA53" s="169"/>
      <c r="AB53" s="169"/>
      <c r="AC53" s="169"/>
      <c r="AD53" s="169"/>
      <c r="AE53" s="179"/>
      <c r="AF53" s="179"/>
      <c r="AG53" s="8"/>
    </row>
    <row r="54" spans="1:33" ht="11.25" customHeight="1" x14ac:dyDescent="0.3">
      <c r="A54" s="180" t="s">
        <v>150</v>
      </c>
      <c r="B54" s="170"/>
      <c r="C54" s="170"/>
      <c r="D54" s="170"/>
      <c r="E54" s="170"/>
      <c r="F54" s="170"/>
      <c r="G54" s="170"/>
      <c r="H54" s="179" t="s">
        <v>66</v>
      </c>
      <c r="I54" s="179"/>
      <c r="J54" s="107"/>
      <c r="K54" s="107"/>
      <c r="L54" s="179" t="s">
        <v>67</v>
      </c>
      <c r="M54" s="179"/>
      <c r="N54" s="107"/>
      <c r="O54" s="107"/>
      <c r="P54" s="170" t="s">
        <v>108</v>
      </c>
      <c r="Q54" s="170"/>
      <c r="R54" s="170"/>
      <c r="S54" s="170"/>
      <c r="T54" s="111"/>
      <c r="U54" s="111"/>
      <c r="V54" s="111"/>
      <c r="W54" s="8"/>
      <c r="X54" s="87"/>
      <c r="Y54" s="169"/>
      <c r="Z54" s="169"/>
      <c r="AA54" s="169"/>
      <c r="AB54" s="169"/>
      <c r="AC54" s="169"/>
      <c r="AD54" s="169"/>
      <c r="AE54" s="107"/>
      <c r="AF54" s="107"/>
      <c r="AG54" s="8"/>
    </row>
    <row r="55" spans="1:33" ht="11.25" customHeight="1" x14ac:dyDescent="0.3">
      <c r="A55" s="180" t="s">
        <v>151</v>
      </c>
      <c r="B55" s="170"/>
      <c r="C55" s="170"/>
      <c r="D55" s="170"/>
      <c r="E55" s="170"/>
      <c r="F55" s="170"/>
      <c r="G55" s="170"/>
      <c r="H55" s="5"/>
      <c r="I55" s="5"/>
      <c r="J55" s="5"/>
      <c r="K55" s="5"/>
      <c r="L55" s="5"/>
      <c r="M55" s="5"/>
      <c r="N55" s="5"/>
      <c r="O55" s="5"/>
      <c r="P55" s="5"/>
      <c r="Q55" s="5"/>
      <c r="R55" s="5"/>
      <c r="S55" s="5"/>
      <c r="T55" s="5"/>
      <c r="U55" s="5"/>
      <c r="V55" s="5"/>
      <c r="W55" s="8"/>
      <c r="X55" s="7"/>
      <c r="Y55" s="5"/>
      <c r="Z55" s="5"/>
      <c r="AA55" s="5"/>
      <c r="AB55" s="5"/>
      <c r="AC55" s="5"/>
      <c r="AD55" s="5"/>
      <c r="AE55" s="5"/>
      <c r="AF55" s="5"/>
      <c r="AG55" s="8"/>
    </row>
    <row r="56" spans="1:33" ht="14.25" customHeight="1" x14ac:dyDescent="0.3">
      <c r="A56" s="202" t="s">
        <v>154</v>
      </c>
      <c r="B56" s="203"/>
      <c r="C56" s="203"/>
      <c r="D56" s="203"/>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4"/>
    </row>
    <row r="57" spans="1:33" ht="11.25" customHeight="1" x14ac:dyDescent="0.3">
      <c r="A57" s="155"/>
      <c r="B57" s="156"/>
      <c r="C57" s="156"/>
      <c r="D57" s="156"/>
      <c r="E57" s="156"/>
      <c r="F57" s="156"/>
      <c r="G57" s="156"/>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c r="AE57" s="156"/>
      <c r="AF57" s="156"/>
      <c r="AG57" s="157"/>
    </row>
    <row r="58" spans="1:33" ht="11.25" customHeight="1" x14ac:dyDescent="0.3">
      <c r="A58" s="158"/>
      <c r="B58" s="159"/>
      <c r="C58" s="159"/>
      <c r="D58" s="159"/>
      <c r="E58" s="159"/>
      <c r="F58" s="159"/>
      <c r="G58" s="159"/>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60"/>
    </row>
    <row r="59" spans="1:33" ht="11.25" customHeight="1" x14ac:dyDescent="0.3">
      <c r="A59" s="202" t="s">
        <v>109</v>
      </c>
      <c r="B59" s="203"/>
      <c r="C59" s="203"/>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4"/>
    </row>
    <row r="60" spans="1:33" ht="14.25" customHeight="1" x14ac:dyDescent="0.3">
      <c r="A60" s="161"/>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3"/>
    </row>
    <row r="61" spans="1:33" ht="14.25" customHeight="1" x14ac:dyDescent="0.3">
      <c r="A61" s="161"/>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3"/>
    </row>
    <row r="62" spans="1:33" ht="14.25" customHeight="1" x14ac:dyDescent="0.3">
      <c r="A62" s="164"/>
      <c r="B62" s="165"/>
      <c r="C62" s="165"/>
      <c r="D62" s="165"/>
      <c r="E62" s="165"/>
      <c r="F62" s="165"/>
      <c r="G62" s="165"/>
      <c r="H62" s="165"/>
      <c r="I62" s="165"/>
      <c r="J62" s="165"/>
      <c r="K62" s="165"/>
      <c r="L62" s="165"/>
      <c r="M62" s="165"/>
      <c r="N62" s="165"/>
      <c r="O62" s="165"/>
      <c r="P62" s="165"/>
      <c r="Q62" s="165"/>
      <c r="R62" s="165"/>
      <c r="S62" s="165"/>
      <c r="T62" s="165"/>
      <c r="U62" s="165"/>
      <c r="V62" s="165"/>
      <c r="W62" s="165"/>
      <c r="X62" s="165"/>
      <c r="Y62" s="165"/>
      <c r="Z62" s="165"/>
      <c r="AA62" s="165"/>
      <c r="AB62" s="165"/>
      <c r="AC62" s="165"/>
      <c r="AD62" s="165"/>
      <c r="AE62" s="165"/>
      <c r="AF62" s="165"/>
      <c r="AG62" s="166"/>
    </row>
    <row r="63" spans="1:33" ht="14.25" customHeight="1" x14ac:dyDescent="0.3"/>
    <row r="64" spans="1:33"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sheetData>
  <sheetProtection sheet="1" insertRows="0" deleteRows="0"/>
  <mergeCells count="182">
    <mergeCell ref="Y1:AC1"/>
    <mergeCell ref="AD1:AG1"/>
    <mergeCell ref="A4:C5"/>
    <mergeCell ref="D4:I4"/>
    <mergeCell ref="J4:S4"/>
    <mergeCell ref="T4:Y5"/>
    <mergeCell ref="Z4:AG5"/>
    <mergeCell ref="D5:G5"/>
    <mergeCell ref="H5:I5"/>
    <mergeCell ref="J5:M5"/>
    <mergeCell ref="N5:O5"/>
    <mergeCell ref="P5:Q5"/>
    <mergeCell ref="R5:S5"/>
    <mergeCell ref="A6:C6"/>
    <mergeCell ref="D6:G6"/>
    <mergeCell ref="H6:I6"/>
    <mergeCell ref="J6:M6"/>
    <mergeCell ref="N6:O6"/>
    <mergeCell ref="P6:Q6"/>
    <mergeCell ref="R6:S6"/>
    <mergeCell ref="T6:Y6"/>
    <mergeCell ref="Z6:AG6"/>
    <mergeCell ref="A7:C7"/>
    <mergeCell ref="D7:G7"/>
    <mergeCell ref="H7:I7"/>
    <mergeCell ref="J7:M7"/>
    <mergeCell ref="N7:O7"/>
    <mergeCell ref="P7:Q7"/>
    <mergeCell ref="R7:S7"/>
    <mergeCell ref="T7:Y7"/>
    <mergeCell ref="Z7:AG7"/>
    <mergeCell ref="A9:C9"/>
    <mergeCell ref="D9:G9"/>
    <mergeCell ref="H9:I9"/>
    <mergeCell ref="J9:M9"/>
    <mergeCell ref="N9:O9"/>
    <mergeCell ref="P9:Q9"/>
    <mergeCell ref="R9:S9"/>
    <mergeCell ref="T9:Y9"/>
    <mergeCell ref="Z9:AG9"/>
    <mergeCell ref="Z11:AG11"/>
    <mergeCell ref="N13:O13"/>
    <mergeCell ref="P13:Q13"/>
    <mergeCell ref="R13:S13"/>
    <mergeCell ref="Z12:AG12"/>
    <mergeCell ref="A13:C13"/>
    <mergeCell ref="D13:G13"/>
    <mergeCell ref="H13:I13"/>
    <mergeCell ref="J13:M13"/>
    <mergeCell ref="A12:C12"/>
    <mergeCell ref="D12:G12"/>
    <mergeCell ref="H12:I12"/>
    <mergeCell ref="J12:M12"/>
    <mergeCell ref="N12:O12"/>
    <mergeCell ref="A11:C11"/>
    <mergeCell ref="D11:G11"/>
    <mergeCell ref="H11:I11"/>
    <mergeCell ref="J11:M11"/>
    <mergeCell ref="N11:O11"/>
    <mergeCell ref="P11:Q11"/>
    <mergeCell ref="P12:Q12"/>
    <mergeCell ref="R11:S11"/>
    <mergeCell ref="T11:Y11"/>
    <mergeCell ref="A59:AG59"/>
    <mergeCell ref="B49:J49"/>
    <mergeCell ref="N42:V43"/>
    <mergeCell ref="M42:M43"/>
    <mergeCell ref="X40:AF40"/>
    <mergeCell ref="A3:AG3"/>
    <mergeCell ref="T13:Y13"/>
    <mergeCell ref="Z13:AG13"/>
    <mergeCell ref="R12:S12"/>
    <mergeCell ref="T12:Y12"/>
    <mergeCell ref="M21:S21"/>
    <mergeCell ref="M20:S20"/>
    <mergeCell ref="N48:V48"/>
    <mergeCell ref="N49:V49"/>
    <mergeCell ref="A15:J15"/>
    <mergeCell ref="A56:AG56"/>
    <mergeCell ref="U23:AG25"/>
    <mergeCell ref="A31:L31"/>
    <mergeCell ref="A28:B28"/>
    <mergeCell ref="C24:K24"/>
    <mergeCell ref="AA28:AB28"/>
    <mergeCell ref="U28:Z28"/>
    <mergeCell ref="X41:AF41"/>
    <mergeCell ref="B42:I42"/>
    <mergeCell ref="X42:AG42"/>
    <mergeCell ref="X43:AG43"/>
    <mergeCell ref="A32:AG35"/>
    <mergeCell ref="A29:D29"/>
    <mergeCell ref="E29:O29"/>
    <mergeCell ref="B43:I43"/>
    <mergeCell ref="A1:N1"/>
    <mergeCell ref="A37:N37"/>
    <mergeCell ref="B41:I41"/>
    <mergeCell ref="A36:AG36"/>
    <mergeCell ref="B39:I39"/>
    <mergeCell ref="X39:AF39"/>
    <mergeCell ref="B40:I40"/>
    <mergeCell ref="C21:K21"/>
    <mergeCell ref="C25:J25"/>
    <mergeCell ref="A27:Q27"/>
    <mergeCell ref="C16:K16"/>
    <mergeCell ref="C17:K17"/>
    <mergeCell ref="C18:K18"/>
    <mergeCell ref="C19:K19"/>
    <mergeCell ref="C20:K20"/>
    <mergeCell ref="C28:O28"/>
    <mergeCell ref="C22:K22"/>
    <mergeCell ref="C23:K23"/>
    <mergeCell ref="M18:S18"/>
    <mergeCell ref="M19:S19"/>
    <mergeCell ref="A38:R38"/>
    <mergeCell ref="M22:S22"/>
    <mergeCell ref="M23:S23"/>
    <mergeCell ref="M24:S24"/>
    <mergeCell ref="M25:T25"/>
    <mergeCell ref="L52:M52"/>
    <mergeCell ref="N52:O52"/>
    <mergeCell ref="N45:V46"/>
    <mergeCell ref="M45:M46"/>
    <mergeCell ref="B45:I45"/>
    <mergeCell ref="J52:K52"/>
    <mergeCell ref="P52:S52"/>
    <mergeCell ref="X46:AF46"/>
    <mergeCell ref="B46:I46"/>
    <mergeCell ref="B44:I44"/>
    <mergeCell ref="A55:G55"/>
    <mergeCell ref="B47:L47"/>
    <mergeCell ref="B48:L48"/>
    <mergeCell ref="A52:G52"/>
    <mergeCell ref="H54:I54"/>
    <mergeCell ref="J54:K54"/>
    <mergeCell ref="L54:M54"/>
    <mergeCell ref="A54:G54"/>
    <mergeCell ref="A51:G51"/>
    <mergeCell ref="P54:S54"/>
    <mergeCell ref="N47:V47"/>
    <mergeCell ref="AE52:AF54"/>
    <mergeCell ref="A53:G53"/>
    <mergeCell ref="H53:I53"/>
    <mergeCell ref="J53:K53"/>
    <mergeCell ref="L53:M53"/>
    <mergeCell ref="N53:O53"/>
    <mergeCell ref="P53:S53"/>
    <mergeCell ref="T53:V53"/>
    <mergeCell ref="T54:V54"/>
    <mergeCell ref="N54:O54"/>
    <mergeCell ref="A57:AG58"/>
    <mergeCell ref="A60:AG62"/>
    <mergeCell ref="A10:C10"/>
    <mergeCell ref="D10:G10"/>
    <mergeCell ref="H10:I10"/>
    <mergeCell ref="J10:M10"/>
    <mergeCell ref="N10:O10"/>
    <mergeCell ref="P10:Q10"/>
    <mergeCell ref="R10:S10"/>
    <mergeCell ref="T10:Y10"/>
    <mergeCell ref="Z10:AG10"/>
    <mergeCell ref="A14:AG14"/>
    <mergeCell ref="Y52:AD54"/>
    <mergeCell ref="V16:AG16"/>
    <mergeCell ref="V17:AG17"/>
    <mergeCell ref="M16:T16"/>
    <mergeCell ref="M17:S17"/>
    <mergeCell ref="U15:AF15"/>
    <mergeCell ref="V20:AG20"/>
    <mergeCell ref="X44:AF44"/>
    <mergeCell ref="X45:AF45"/>
    <mergeCell ref="V37:AG38"/>
    <mergeCell ref="T52:V52"/>
    <mergeCell ref="H52:I52"/>
    <mergeCell ref="A8:C8"/>
    <mergeCell ref="D8:G8"/>
    <mergeCell ref="H8:I8"/>
    <mergeCell ref="J8:M8"/>
    <mergeCell ref="N8:O8"/>
    <mergeCell ref="P8:Q8"/>
    <mergeCell ref="R8:S8"/>
    <mergeCell ref="T8:Y8"/>
    <mergeCell ref="Z8:AG8"/>
  </mergeCells>
  <dataValidations count="4">
    <dataValidation type="list" allowBlank="1" showInputMessage="1" showErrorMessage="1" sqref="AE52:AF54 AA28:AB28">
      <formula1>"Y, N"</formula1>
    </dataValidation>
    <dataValidation type="list" allowBlank="1" showInputMessage="1" showErrorMessage="1" sqref="J52:K54 A39:A49 M47:M49 B26 L16:L24 W39:W46 N52:O54 M39:M42 M44:M45 B16:B24 U16:U20">
      <formula1>"X"</formula1>
    </dataValidation>
    <dataValidation type="list" allowBlank="1" showInputMessage="1" showErrorMessage="1" sqref="R6:S13">
      <formula1>"PL, M, PL/M"</formula1>
    </dataValidation>
    <dataValidation type="list" allowBlank="1" showInputMessage="1" showErrorMessage="1" sqref="P6:Q13">
      <formula1>"C, D, RM, CS"</formula1>
    </dataValidation>
  </dataValidations>
  <pageMargins left="0.45" right="0.45" top="0.5" bottom="0.5" header="0.3" footer="0.3"/>
  <pageSetup orientation="portrait" r:id="rId1"/>
  <headerFooter>
    <oddFooter xml:space="preserve">&amp;LUS Army Corps of Engineers&amp;RMidwest Region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69"/>
  <sheetViews>
    <sheetView topLeftCell="A1448" workbookViewId="0">
      <selection activeCell="A1472" sqref="A1472"/>
    </sheetView>
  </sheetViews>
  <sheetFormatPr defaultRowHeight="14.4" x14ac:dyDescent="0.3"/>
  <cols>
    <col min="1" max="1" width="23" style="92" customWidth="1"/>
    <col min="2" max="2" width="9.109375" style="93"/>
    <col min="3" max="3" width="23.109375" style="93" customWidth="1"/>
    <col min="4" max="4" width="23.44140625" style="89" customWidth="1"/>
  </cols>
  <sheetData>
    <row r="1" spans="1:4" x14ac:dyDescent="0.3">
      <c r="A1" s="90" t="s">
        <v>397</v>
      </c>
      <c r="B1" s="90" t="s">
        <v>3365</v>
      </c>
      <c r="C1" s="90" t="s">
        <v>156</v>
      </c>
      <c r="D1" s="90" t="s">
        <v>398</v>
      </c>
    </row>
    <row r="2" spans="1:4" s="84" customFormat="1" x14ac:dyDescent="0.3">
      <c r="A2" s="88"/>
      <c r="B2" s="88"/>
      <c r="C2" s="88"/>
      <c r="D2" s="88"/>
    </row>
    <row r="3" spans="1:4" x14ac:dyDescent="0.3">
      <c r="A3" s="92" t="s">
        <v>76</v>
      </c>
      <c r="B3" s="93" t="s">
        <v>157</v>
      </c>
      <c r="C3" s="93" t="s">
        <v>400</v>
      </c>
      <c r="D3" s="89" t="s">
        <v>399</v>
      </c>
    </row>
    <row r="4" spans="1:4" x14ac:dyDescent="0.3">
      <c r="A4" s="92" t="s">
        <v>3366</v>
      </c>
      <c r="B4" s="93" t="s">
        <v>159</v>
      </c>
      <c r="C4" s="93" t="s">
        <v>3367</v>
      </c>
      <c r="D4" s="89" t="s">
        <v>3368</v>
      </c>
    </row>
    <row r="5" spans="1:4" x14ac:dyDescent="0.3">
      <c r="A5" s="92" t="s">
        <v>69</v>
      </c>
      <c r="B5" s="93" t="s">
        <v>158</v>
      </c>
      <c r="C5" s="93" t="s">
        <v>402</v>
      </c>
      <c r="D5" s="89" t="s">
        <v>401</v>
      </c>
    </row>
    <row r="6" spans="1:4" x14ac:dyDescent="0.3">
      <c r="A6" s="92" t="s">
        <v>404</v>
      </c>
      <c r="B6" s="93" t="s">
        <v>158</v>
      </c>
      <c r="C6" s="93" t="s">
        <v>406</v>
      </c>
      <c r="D6" s="89" t="s">
        <v>405</v>
      </c>
    </row>
    <row r="7" spans="1:4" x14ac:dyDescent="0.3">
      <c r="A7" s="92" t="s">
        <v>407</v>
      </c>
      <c r="B7" s="93" t="s">
        <v>162</v>
      </c>
      <c r="C7" s="93" t="s">
        <v>409</v>
      </c>
      <c r="D7" s="89" t="s">
        <v>408</v>
      </c>
    </row>
    <row r="8" spans="1:4" x14ac:dyDescent="0.3">
      <c r="A8" s="92" t="s">
        <v>160</v>
      </c>
      <c r="B8" s="93" t="s">
        <v>158</v>
      </c>
      <c r="C8" s="93" t="s">
        <v>411</v>
      </c>
      <c r="D8" s="89" t="s">
        <v>410</v>
      </c>
    </row>
    <row r="9" spans="1:4" x14ac:dyDescent="0.3">
      <c r="A9" s="92" t="s">
        <v>161</v>
      </c>
      <c r="B9" s="93" t="s">
        <v>162</v>
      </c>
      <c r="C9" s="93" t="s">
        <v>412</v>
      </c>
      <c r="D9" s="89" t="s">
        <v>408</v>
      </c>
    </row>
    <row r="10" spans="1:4" x14ac:dyDescent="0.3">
      <c r="A10" s="92" t="s">
        <v>413</v>
      </c>
      <c r="B10" s="93" t="s">
        <v>157</v>
      </c>
      <c r="C10" s="93" t="s">
        <v>414</v>
      </c>
      <c r="D10" s="89" t="s">
        <v>408</v>
      </c>
    </row>
    <row r="11" spans="1:4" x14ac:dyDescent="0.3">
      <c r="A11" s="92" t="s">
        <v>163</v>
      </c>
      <c r="B11" s="93" t="s">
        <v>158</v>
      </c>
      <c r="C11" s="93" t="s">
        <v>416</v>
      </c>
      <c r="D11" s="89" t="s">
        <v>415</v>
      </c>
    </row>
    <row r="12" spans="1:4" x14ac:dyDescent="0.3">
      <c r="A12" s="92" t="s">
        <v>417</v>
      </c>
      <c r="B12" s="93" t="s">
        <v>158</v>
      </c>
      <c r="C12" s="93" t="s">
        <v>419</v>
      </c>
      <c r="D12" s="89" t="s">
        <v>418</v>
      </c>
    </row>
    <row r="13" spans="1:4" x14ac:dyDescent="0.3">
      <c r="A13" s="92" t="s">
        <v>420</v>
      </c>
      <c r="B13" s="93" t="s">
        <v>158</v>
      </c>
      <c r="C13" s="93" t="s">
        <v>421</v>
      </c>
      <c r="D13" s="89" t="s">
        <v>408</v>
      </c>
    </row>
    <row r="14" spans="1:4" x14ac:dyDescent="0.3">
      <c r="A14" s="92" t="s">
        <v>3369</v>
      </c>
      <c r="B14" s="93" t="s">
        <v>158</v>
      </c>
      <c r="C14" s="93" t="s">
        <v>3370</v>
      </c>
      <c r="D14" s="89" t="s">
        <v>3371</v>
      </c>
    </row>
    <row r="15" spans="1:4" x14ac:dyDescent="0.3">
      <c r="A15" s="92" t="s">
        <v>422</v>
      </c>
      <c r="B15" s="93" t="s">
        <v>164</v>
      </c>
      <c r="C15" s="93" t="s">
        <v>424</v>
      </c>
      <c r="D15" s="89" t="s">
        <v>423</v>
      </c>
    </row>
    <row r="16" spans="1:4" x14ac:dyDescent="0.3">
      <c r="A16" s="92" t="s">
        <v>425</v>
      </c>
      <c r="B16" s="93" t="s">
        <v>164</v>
      </c>
      <c r="C16" s="93" t="s">
        <v>426</v>
      </c>
      <c r="D16" s="89" t="s">
        <v>408</v>
      </c>
    </row>
    <row r="17" spans="1:4" x14ac:dyDescent="0.3">
      <c r="A17" s="92" t="s">
        <v>427</v>
      </c>
      <c r="B17" s="93" t="s">
        <v>158</v>
      </c>
      <c r="C17" s="93" t="s">
        <v>429</v>
      </c>
      <c r="D17" s="89" t="s">
        <v>428</v>
      </c>
    </row>
    <row r="18" spans="1:4" x14ac:dyDescent="0.3">
      <c r="A18" s="92" t="s">
        <v>430</v>
      </c>
      <c r="B18" s="93" t="s">
        <v>158</v>
      </c>
      <c r="C18" s="93" t="s">
        <v>432</v>
      </c>
      <c r="D18" s="89" t="s">
        <v>431</v>
      </c>
    </row>
    <row r="19" spans="1:4" x14ac:dyDescent="0.3">
      <c r="A19" s="92" t="s">
        <v>165</v>
      </c>
      <c r="B19" s="93" t="s">
        <v>158</v>
      </c>
      <c r="C19" s="93" t="s">
        <v>433</v>
      </c>
      <c r="D19" s="89" t="s">
        <v>408</v>
      </c>
    </row>
    <row r="20" spans="1:4" x14ac:dyDescent="0.3">
      <c r="A20" s="92" t="s">
        <v>434</v>
      </c>
      <c r="B20" s="93" t="s">
        <v>162</v>
      </c>
      <c r="C20" s="93" t="s">
        <v>435</v>
      </c>
      <c r="D20" s="89" t="s">
        <v>408</v>
      </c>
    </row>
    <row r="21" spans="1:4" x14ac:dyDescent="0.3">
      <c r="A21" s="92" t="s">
        <v>436</v>
      </c>
      <c r="B21" s="93" t="s">
        <v>162</v>
      </c>
      <c r="C21" s="93" t="s">
        <v>437</v>
      </c>
      <c r="D21" s="89" t="s">
        <v>408</v>
      </c>
    </row>
    <row r="22" spans="1:4" x14ac:dyDescent="0.3">
      <c r="A22" s="92" t="s">
        <v>166</v>
      </c>
      <c r="B22" s="93" t="s">
        <v>162</v>
      </c>
      <c r="C22" s="93" t="s">
        <v>439</v>
      </c>
      <c r="D22" s="89" t="s">
        <v>438</v>
      </c>
    </row>
    <row r="23" spans="1:4" x14ac:dyDescent="0.3">
      <c r="A23" s="92" t="s">
        <v>440</v>
      </c>
      <c r="B23" s="93" t="s">
        <v>158</v>
      </c>
      <c r="C23" s="93" t="s">
        <v>442</v>
      </c>
      <c r="D23" s="89" t="s">
        <v>441</v>
      </c>
    </row>
    <row r="24" spans="1:4" x14ac:dyDescent="0.3">
      <c r="A24" s="92" t="s">
        <v>443</v>
      </c>
      <c r="B24" s="93" t="s">
        <v>164</v>
      </c>
      <c r="C24" s="93" t="s">
        <v>445</v>
      </c>
      <c r="D24" s="89" t="s">
        <v>444</v>
      </c>
    </row>
    <row r="25" spans="1:4" x14ac:dyDescent="0.3">
      <c r="A25" s="92" t="s">
        <v>446</v>
      </c>
      <c r="B25" s="93" t="s">
        <v>157</v>
      </c>
      <c r="C25" s="93" t="s">
        <v>448</v>
      </c>
      <c r="D25" s="89" t="s">
        <v>447</v>
      </c>
    </row>
    <row r="26" spans="1:4" x14ac:dyDescent="0.3">
      <c r="A26" s="92" t="s">
        <v>449</v>
      </c>
      <c r="B26" s="93" t="s">
        <v>157</v>
      </c>
      <c r="C26" s="93" t="s">
        <v>451</v>
      </c>
      <c r="D26" s="89" t="s">
        <v>450</v>
      </c>
    </row>
    <row r="27" spans="1:4" x14ac:dyDescent="0.3">
      <c r="A27" s="92" t="s">
        <v>452</v>
      </c>
      <c r="B27" s="93" t="s">
        <v>158</v>
      </c>
      <c r="C27" s="93" t="s">
        <v>454</v>
      </c>
      <c r="D27" s="89" t="s">
        <v>453</v>
      </c>
    </row>
    <row r="28" spans="1:4" x14ac:dyDescent="0.3">
      <c r="A28" s="92" t="s">
        <v>455</v>
      </c>
      <c r="B28" s="93" t="s">
        <v>158</v>
      </c>
      <c r="C28" s="93" t="s">
        <v>457</v>
      </c>
      <c r="D28" s="89" t="s">
        <v>456</v>
      </c>
    </row>
    <row r="29" spans="1:4" x14ac:dyDescent="0.3">
      <c r="A29" s="92" t="s">
        <v>3372</v>
      </c>
      <c r="B29" s="93" t="s">
        <v>158</v>
      </c>
      <c r="C29" s="93" t="s">
        <v>3373</v>
      </c>
      <c r="D29" s="89" t="s">
        <v>3374</v>
      </c>
    </row>
    <row r="30" spans="1:4" x14ac:dyDescent="0.3">
      <c r="A30" s="92" t="s">
        <v>458</v>
      </c>
      <c r="B30" s="93" t="s">
        <v>158</v>
      </c>
      <c r="C30" s="93" t="s">
        <v>460</v>
      </c>
      <c r="D30" s="89" t="s">
        <v>459</v>
      </c>
    </row>
    <row r="31" spans="1:4" x14ac:dyDescent="0.3">
      <c r="A31" s="92" t="s">
        <v>3375</v>
      </c>
      <c r="B31" s="93" t="s">
        <v>158</v>
      </c>
      <c r="C31" s="93" t="s">
        <v>3376</v>
      </c>
      <c r="D31" s="89" t="s">
        <v>459</v>
      </c>
    </row>
    <row r="32" spans="1:4" x14ac:dyDescent="0.3">
      <c r="A32" s="92" t="s">
        <v>462</v>
      </c>
      <c r="B32" s="93" t="s">
        <v>158</v>
      </c>
      <c r="C32" s="93" t="s">
        <v>464</v>
      </c>
      <c r="D32" s="89" t="s">
        <v>463</v>
      </c>
    </row>
    <row r="33" spans="1:4" x14ac:dyDescent="0.3">
      <c r="A33" s="92" t="s">
        <v>465</v>
      </c>
      <c r="B33" s="93" t="s">
        <v>157</v>
      </c>
      <c r="C33" s="93" t="s">
        <v>467</v>
      </c>
      <c r="D33" s="89" t="s">
        <v>466</v>
      </c>
    </row>
    <row r="34" spans="1:4" x14ac:dyDescent="0.3">
      <c r="A34" s="92" t="s">
        <v>468</v>
      </c>
      <c r="B34" s="93" t="s">
        <v>162</v>
      </c>
      <c r="C34" s="93" t="s">
        <v>470</v>
      </c>
      <c r="D34" s="89" t="s">
        <v>469</v>
      </c>
    </row>
    <row r="35" spans="1:4" x14ac:dyDescent="0.3">
      <c r="A35" s="92" t="s">
        <v>167</v>
      </c>
      <c r="B35" s="93" t="s">
        <v>162</v>
      </c>
      <c r="C35" s="93" t="s">
        <v>472</v>
      </c>
      <c r="D35" s="89" t="s">
        <v>471</v>
      </c>
    </row>
    <row r="36" spans="1:4" x14ac:dyDescent="0.3">
      <c r="A36" s="92" t="s">
        <v>473</v>
      </c>
      <c r="B36" s="93" t="s">
        <v>162</v>
      </c>
      <c r="C36" s="93" t="s">
        <v>474</v>
      </c>
      <c r="D36" s="89" t="s">
        <v>438</v>
      </c>
    </row>
    <row r="37" spans="1:4" x14ac:dyDescent="0.3">
      <c r="A37" s="92" t="s">
        <v>475</v>
      </c>
      <c r="B37" s="93" t="s">
        <v>157</v>
      </c>
      <c r="C37" s="93" t="s">
        <v>476</v>
      </c>
      <c r="D37" s="89" t="s">
        <v>408</v>
      </c>
    </row>
    <row r="38" spans="1:4" x14ac:dyDescent="0.3">
      <c r="A38" s="92" t="s">
        <v>477</v>
      </c>
      <c r="B38" s="93" t="s">
        <v>164</v>
      </c>
      <c r="C38" s="93" t="s">
        <v>479</v>
      </c>
      <c r="D38" s="89" t="s">
        <v>478</v>
      </c>
    </row>
    <row r="39" spans="1:4" x14ac:dyDescent="0.3">
      <c r="A39" s="92" t="s">
        <v>480</v>
      </c>
      <c r="B39" s="93" t="s">
        <v>164</v>
      </c>
      <c r="C39" s="93" t="s">
        <v>481</v>
      </c>
      <c r="D39" s="89" t="s">
        <v>405</v>
      </c>
    </row>
    <row r="40" spans="1:4" x14ac:dyDescent="0.3">
      <c r="A40" s="92" t="s">
        <v>482</v>
      </c>
      <c r="B40" s="93" t="s">
        <v>164</v>
      </c>
      <c r="C40" s="93" t="s">
        <v>484</v>
      </c>
      <c r="D40" s="89" t="s">
        <v>483</v>
      </c>
    </row>
    <row r="41" spans="1:4" x14ac:dyDescent="0.3">
      <c r="A41" s="92" t="s">
        <v>485</v>
      </c>
      <c r="B41" s="93" t="s">
        <v>162</v>
      </c>
      <c r="C41" s="93" t="s">
        <v>487</v>
      </c>
      <c r="D41" s="89" t="s">
        <v>486</v>
      </c>
    </row>
    <row r="42" spans="1:4" x14ac:dyDescent="0.3">
      <c r="A42" s="92" t="s">
        <v>168</v>
      </c>
      <c r="B42" s="93" t="s">
        <v>158</v>
      </c>
      <c r="C42" s="93" t="s">
        <v>488</v>
      </c>
      <c r="D42" s="89" t="s">
        <v>408</v>
      </c>
    </row>
    <row r="43" spans="1:4" x14ac:dyDescent="0.3">
      <c r="A43" s="92" t="s">
        <v>489</v>
      </c>
      <c r="B43" s="93" t="s">
        <v>158</v>
      </c>
      <c r="C43" s="93" t="s">
        <v>490</v>
      </c>
      <c r="D43" s="89" t="s">
        <v>466</v>
      </c>
    </row>
    <row r="44" spans="1:4" x14ac:dyDescent="0.3">
      <c r="A44" s="92" t="s">
        <v>170</v>
      </c>
      <c r="B44" s="93" t="s">
        <v>162</v>
      </c>
      <c r="C44" s="93" t="s">
        <v>491</v>
      </c>
      <c r="D44" s="89" t="s">
        <v>408</v>
      </c>
    </row>
    <row r="45" spans="1:4" x14ac:dyDescent="0.3">
      <c r="A45" s="92" t="s">
        <v>492</v>
      </c>
      <c r="B45" s="93" t="s">
        <v>158</v>
      </c>
      <c r="C45" s="93" t="s">
        <v>493</v>
      </c>
      <c r="D45" s="89" t="s">
        <v>461</v>
      </c>
    </row>
    <row r="46" spans="1:4" x14ac:dyDescent="0.3">
      <c r="A46" s="92" t="s">
        <v>495</v>
      </c>
      <c r="B46" s="93" t="s">
        <v>157</v>
      </c>
      <c r="C46" s="93" t="s">
        <v>497</v>
      </c>
      <c r="D46" s="89" t="s">
        <v>496</v>
      </c>
    </row>
    <row r="47" spans="1:4" x14ac:dyDescent="0.3">
      <c r="A47" s="92" t="s">
        <v>498</v>
      </c>
      <c r="B47" s="93" t="s">
        <v>162</v>
      </c>
      <c r="C47" s="93" t="s">
        <v>500</v>
      </c>
      <c r="D47" s="89" t="s">
        <v>499</v>
      </c>
    </row>
    <row r="48" spans="1:4" x14ac:dyDescent="0.3">
      <c r="A48" s="92" t="s">
        <v>501</v>
      </c>
      <c r="B48" s="93" t="s">
        <v>164</v>
      </c>
      <c r="C48" s="93" t="s">
        <v>503</v>
      </c>
      <c r="D48" s="89" t="s">
        <v>502</v>
      </c>
    </row>
    <row r="49" spans="1:4" x14ac:dyDescent="0.3">
      <c r="A49" s="92" t="s">
        <v>504</v>
      </c>
      <c r="B49" s="93" t="s">
        <v>157</v>
      </c>
      <c r="C49" s="93" t="s">
        <v>506</v>
      </c>
      <c r="D49" s="89" t="s">
        <v>505</v>
      </c>
    </row>
    <row r="50" spans="1:4" x14ac:dyDescent="0.3">
      <c r="A50" s="92" t="s">
        <v>507</v>
      </c>
      <c r="B50" s="93" t="s">
        <v>164</v>
      </c>
      <c r="C50" s="93" t="s">
        <v>508</v>
      </c>
      <c r="D50" s="89" t="s">
        <v>408</v>
      </c>
    </row>
    <row r="51" spans="1:4" x14ac:dyDescent="0.3">
      <c r="A51" s="92" t="s">
        <v>509</v>
      </c>
      <c r="B51" s="93" t="s">
        <v>157</v>
      </c>
      <c r="C51" s="93" t="s">
        <v>510</v>
      </c>
      <c r="D51" s="89" t="s">
        <v>408</v>
      </c>
    </row>
    <row r="52" spans="1:4" x14ac:dyDescent="0.3">
      <c r="A52" s="92" t="s">
        <v>511</v>
      </c>
      <c r="B52" s="93" t="s">
        <v>157</v>
      </c>
      <c r="C52" s="93" t="s">
        <v>512</v>
      </c>
      <c r="D52" s="89" t="s">
        <v>408</v>
      </c>
    </row>
    <row r="53" spans="1:4" x14ac:dyDescent="0.3">
      <c r="A53" s="92" t="s">
        <v>513</v>
      </c>
      <c r="B53" s="93" t="s">
        <v>158</v>
      </c>
      <c r="C53" s="93" t="s">
        <v>514</v>
      </c>
      <c r="D53" s="89" t="s">
        <v>408</v>
      </c>
    </row>
    <row r="54" spans="1:4" x14ac:dyDescent="0.3">
      <c r="A54" s="92" t="s">
        <v>515</v>
      </c>
      <c r="B54" s="93" t="s">
        <v>158</v>
      </c>
      <c r="C54" s="93" t="s">
        <v>517</v>
      </c>
      <c r="D54" s="89" t="s">
        <v>516</v>
      </c>
    </row>
    <row r="55" spans="1:4" x14ac:dyDescent="0.3">
      <c r="A55" s="92" t="s">
        <v>518</v>
      </c>
      <c r="B55" s="93" t="s">
        <v>158</v>
      </c>
      <c r="C55" s="93" t="s">
        <v>519</v>
      </c>
      <c r="D55" s="89" t="s">
        <v>408</v>
      </c>
    </row>
    <row r="56" spans="1:4" x14ac:dyDescent="0.3">
      <c r="A56" s="92" t="s">
        <v>520</v>
      </c>
      <c r="B56" s="93" t="s">
        <v>164</v>
      </c>
      <c r="C56" s="93" t="s">
        <v>522</v>
      </c>
      <c r="D56" s="89" t="s">
        <v>521</v>
      </c>
    </row>
    <row r="57" spans="1:4" x14ac:dyDescent="0.3">
      <c r="A57" s="92" t="s">
        <v>523</v>
      </c>
      <c r="B57" s="93" t="s">
        <v>158</v>
      </c>
      <c r="C57" s="93" t="s">
        <v>524</v>
      </c>
      <c r="D57" s="89" t="s">
        <v>408</v>
      </c>
    </row>
    <row r="58" spans="1:4" x14ac:dyDescent="0.3">
      <c r="A58" s="92" t="s">
        <v>525</v>
      </c>
      <c r="B58" s="93" t="s">
        <v>158</v>
      </c>
      <c r="C58" s="93" t="s">
        <v>527</v>
      </c>
      <c r="D58" s="89" t="s">
        <v>526</v>
      </c>
    </row>
    <row r="59" spans="1:4" x14ac:dyDescent="0.3">
      <c r="A59" s="92" t="s">
        <v>171</v>
      </c>
      <c r="B59" s="93" t="s">
        <v>162</v>
      </c>
      <c r="C59" s="93" t="s">
        <v>528</v>
      </c>
      <c r="D59" s="89" t="s">
        <v>408</v>
      </c>
    </row>
    <row r="60" spans="1:4" x14ac:dyDescent="0.3">
      <c r="A60" s="92" t="s">
        <v>3377</v>
      </c>
      <c r="B60" s="93" t="s">
        <v>158</v>
      </c>
      <c r="C60" s="93" t="s">
        <v>3378</v>
      </c>
      <c r="D60" s="89" t="s">
        <v>3379</v>
      </c>
    </row>
    <row r="61" spans="1:4" x14ac:dyDescent="0.3">
      <c r="A61" s="92" t="s">
        <v>529</v>
      </c>
      <c r="B61" s="93" t="s">
        <v>158</v>
      </c>
      <c r="C61" s="93" t="s">
        <v>531</v>
      </c>
      <c r="D61" s="89" t="s">
        <v>530</v>
      </c>
    </row>
    <row r="62" spans="1:4" x14ac:dyDescent="0.3">
      <c r="A62" s="92" t="s">
        <v>172</v>
      </c>
      <c r="B62" s="93" t="s">
        <v>159</v>
      </c>
      <c r="C62" s="93" t="s">
        <v>534</v>
      </c>
      <c r="D62" s="89" t="s">
        <v>532</v>
      </c>
    </row>
    <row r="63" spans="1:4" x14ac:dyDescent="0.3">
      <c r="A63" s="92" t="s">
        <v>535</v>
      </c>
      <c r="B63" s="93" t="s">
        <v>158</v>
      </c>
      <c r="C63" s="93" t="s">
        <v>537</v>
      </c>
      <c r="D63" s="89" t="s">
        <v>536</v>
      </c>
    </row>
    <row r="64" spans="1:4" x14ac:dyDescent="0.3">
      <c r="A64" s="92" t="s">
        <v>3380</v>
      </c>
      <c r="B64" s="93" t="s">
        <v>157</v>
      </c>
      <c r="C64" s="93" t="s">
        <v>533</v>
      </c>
      <c r="D64" s="89" t="s">
        <v>3381</v>
      </c>
    </row>
    <row r="65" spans="1:4" x14ac:dyDescent="0.3">
      <c r="A65" s="92" t="s">
        <v>538</v>
      </c>
      <c r="B65" s="93" t="s">
        <v>164</v>
      </c>
      <c r="C65" s="93" t="s">
        <v>540</v>
      </c>
      <c r="D65" s="89" t="s">
        <v>539</v>
      </c>
    </row>
    <row r="66" spans="1:4" x14ac:dyDescent="0.3">
      <c r="A66" s="92" t="s">
        <v>3382</v>
      </c>
      <c r="B66" s="93" t="s">
        <v>164</v>
      </c>
      <c r="C66" s="93" t="s">
        <v>3383</v>
      </c>
      <c r="D66" s="89" t="s">
        <v>3384</v>
      </c>
    </row>
    <row r="67" spans="1:4" x14ac:dyDescent="0.3">
      <c r="A67" s="92" t="s">
        <v>541</v>
      </c>
      <c r="B67" s="93" t="s">
        <v>164</v>
      </c>
      <c r="C67" s="93" t="s">
        <v>543</v>
      </c>
      <c r="D67" s="89" t="s">
        <v>542</v>
      </c>
    </row>
    <row r="68" spans="1:4" x14ac:dyDescent="0.3">
      <c r="A68" s="92" t="s">
        <v>544</v>
      </c>
      <c r="B68" s="93" t="s">
        <v>157</v>
      </c>
      <c r="C68" s="93" t="s">
        <v>545</v>
      </c>
      <c r="D68" s="89" t="s">
        <v>408</v>
      </c>
    </row>
    <row r="69" spans="1:4" x14ac:dyDescent="0.3">
      <c r="A69" s="92" t="s">
        <v>3385</v>
      </c>
      <c r="B69" s="93" t="s">
        <v>158</v>
      </c>
      <c r="C69" s="93" t="s">
        <v>3386</v>
      </c>
      <c r="D69" s="89" t="s">
        <v>817</v>
      </c>
    </row>
    <row r="70" spans="1:4" x14ac:dyDescent="0.3">
      <c r="A70" s="92" t="s">
        <v>173</v>
      </c>
      <c r="B70" s="93" t="s">
        <v>162</v>
      </c>
      <c r="C70" s="93" t="s">
        <v>547</v>
      </c>
      <c r="D70" s="89" t="s">
        <v>546</v>
      </c>
    </row>
    <row r="71" spans="1:4" x14ac:dyDescent="0.3">
      <c r="A71" s="92" t="s">
        <v>548</v>
      </c>
      <c r="B71" s="93" t="s">
        <v>164</v>
      </c>
      <c r="C71" s="93" t="s">
        <v>549</v>
      </c>
      <c r="D71" s="89" t="s">
        <v>408</v>
      </c>
    </row>
    <row r="72" spans="1:4" x14ac:dyDescent="0.3">
      <c r="A72" s="92" t="s">
        <v>550</v>
      </c>
      <c r="B72" s="93" t="s">
        <v>162</v>
      </c>
      <c r="C72" s="93" t="s">
        <v>552</v>
      </c>
      <c r="D72" s="89" t="s">
        <v>551</v>
      </c>
    </row>
    <row r="73" spans="1:4" x14ac:dyDescent="0.3">
      <c r="A73" s="92" t="s">
        <v>553</v>
      </c>
      <c r="B73" s="93" t="s">
        <v>158</v>
      </c>
      <c r="C73" s="93" t="s">
        <v>554</v>
      </c>
      <c r="D73" s="89" t="s">
        <v>483</v>
      </c>
    </row>
    <row r="74" spans="1:4" x14ac:dyDescent="0.3">
      <c r="A74" s="92" t="s">
        <v>3387</v>
      </c>
      <c r="B74" s="93" t="s">
        <v>159</v>
      </c>
      <c r="C74" s="93" t="s">
        <v>3388</v>
      </c>
      <c r="D74" s="89" t="s">
        <v>408</v>
      </c>
    </row>
    <row r="75" spans="1:4" x14ac:dyDescent="0.3">
      <c r="A75" s="92" t="s">
        <v>555</v>
      </c>
      <c r="B75" s="93" t="s">
        <v>157</v>
      </c>
      <c r="C75" s="93" t="s">
        <v>556</v>
      </c>
      <c r="D75" s="89" t="s">
        <v>408</v>
      </c>
    </row>
    <row r="76" spans="1:4" x14ac:dyDescent="0.3">
      <c r="A76" s="92" t="s">
        <v>174</v>
      </c>
      <c r="B76" s="93" t="s">
        <v>162</v>
      </c>
      <c r="C76" s="93" t="s">
        <v>557</v>
      </c>
      <c r="D76" s="89" t="s">
        <v>408</v>
      </c>
    </row>
    <row r="77" spans="1:4" x14ac:dyDescent="0.3">
      <c r="A77" s="92" t="s">
        <v>558</v>
      </c>
      <c r="B77" s="93" t="s">
        <v>158</v>
      </c>
      <c r="C77" s="93" t="s">
        <v>559</v>
      </c>
      <c r="D77" s="89" t="s">
        <v>408</v>
      </c>
    </row>
    <row r="78" spans="1:4" x14ac:dyDescent="0.3">
      <c r="A78" s="92" t="s">
        <v>560</v>
      </c>
      <c r="B78" s="93" t="s">
        <v>164</v>
      </c>
      <c r="C78" s="93" t="s">
        <v>561</v>
      </c>
      <c r="D78" s="89" t="s">
        <v>408</v>
      </c>
    </row>
    <row r="79" spans="1:4" x14ac:dyDescent="0.3">
      <c r="A79" s="92" t="s">
        <v>175</v>
      </c>
      <c r="B79" s="93" t="s">
        <v>169</v>
      </c>
      <c r="C79" s="93" t="s">
        <v>3389</v>
      </c>
      <c r="D79" s="89" t="s">
        <v>699</v>
      </c>
    </row>
    <row r="80" spans="1:4" x14ac:dyDescent="0.3">
      <c r="A80" s="92" t="s">
        <v>562</v>
      </c>
      <c r="B80" s="93" t="s">
        <v>158</v>
      </c>
      <c r="C80" s="93" t="s">
        <v>563</v>
      </c>
      <c r="D80" s="89" t="s">
        <v>408</v>
      </c>
    </row>
    <row r="81" spans="1:4" x14ac:dyDescent="0.3">
      <c r="A81" s="92" t="s">
        <v>564</v>
      </c>
      <c r="B81" s="93" t="s">
        <v>162</v>
      </c>
      <c r="C81" s="93" t="s">
        <v>566</v>
      </c>
      <c r="D81" s="89" t="s">
        <v>565</v>
      </c>
    </row>
    <row r="82" spans="1:4" x14ac:dyDescent="0.3">
      <c r="A82" s="92" t="s">
        <v>567</v>
      </c>
      <c r="B82" s="93" t="s">
        <v>157</v>
      </c>
      <c r="C82" s="93" t="s">
        <v>568</v>
      </c>
      <c r="D82" s="89" t="s">
        <v>401</v>
      </c>
    </row>
    <row r="83" spans="1:4" x14ac:dyDescent="0.3">
      <c r="A83" s="92" t="s">
        <v>569</v>
      </c>
      <c r="B83" s="93" t="s">
        <v>162</v>
      </c>
      <c r="C83" s="93" t="s">
        <v>176</v>
      </c>
      <c r="D83" s="89" t="s">
        <v>570</v>
      </c>
    </row>
    <row r="84" spans="1:4" x14ac:dyDescent="0.3">
      <c r="A84" s="92" t="s">
        <v>571</v>
      </c>
      <c r="B84" s="93" t="s">
        <v>162</v>
      </c>
      <c r="C84" s="93" t="s">
        <v>572</v>
      </c>
      <c r="D84" s="89" t="s">
        <v>408</v>
      </c>
    </row>
    <row r="85" spans="1:4" x14ac:dyDescent="0.3">
      <c r="A85" s="92" t="s">
        <v>573</v>
      </c>
      <c r="B85" s="93" t="s">
        <v>158</v>
      </c>
      <c r="C85" s="93" t="s">
        <v>574</v>
      </c>
      <c r="D85" s="89" t="s">
        <v>408</v>
      </c>
    </row>
    <row r="86" spans="1:4" x14ac:dyDescent="0.3">
      <c r="A86" s="92" t="s">
        <v>575</v>
      </c>
      <c r="B86" s="93" t="s">
        <v>158</v>
      </c>
      <c r="C86" s="93" t="s">
        <v>577</v>
      </c>
      <c r="D86" s="89" t="s">
        <v>576</v>
      </c>
    </row>
    <row r="87" spans="1:4" x14ac:dyDescent="0.3">
      <c r="A87" s="92" t="s">
        <v>578</v>
      </c>
      <c r="B87" s="93" t="s">
        <v>158</v>
      </c>
      <c r="C87" s="93" t="s">
        <v>580</v>
      </c>
      <c r="D87" s="89" t="s">
        <v>579</v>
      </c>
    </row>
    <row r="88" spans="1:4" x14ac:dyDescent="0.3">
      <c r="A88" s="92" t="s">
        <v>581</v>
      </c>
      <c r="B88" s="93" t="s">
        <v>158</v>
      </c>
      <c r="C88" s="93" t="s">
        <v>582</v>
      </c>
      <c r="D88" s="89" t="s">
        <v>408</v>
      </c>
    </row>
    <row r="89" spans="1:4" x14ac:dyDescent="0.3">
      <c r="A89" s="92" t="s">
        <v>583</v>
      </c>
      <c r="B89" s="93" t="s">
        <v>158</v>
      </c>
      <c r="C89" s="93" t="s">
        <v>584</v>
      </c>
      <c r="D89" s="89" t="s">
        <v>408</v>
      </c>
    </row>
    <row r="90" spans="1:4" x14ac:dyDescent="0.3">
      <c r="A90" s="92" t="s">
        <v>585</v>
      </c>
      <c r="B90" s="93" t="s">
        <v>158</v>
      </c>
      <c r="C90" s="93" t="s">
        <v>587</v>
      </c>
      <c r="D90" s="89" t="s">
        <v>586</v>
      </c>
    </row>
    <row r="91" spans="1:4" x14ac:dyDescent="0.3">
      <c r="A91" s="92" t="s">
        <v>588</v>
      </c>
      <c r="B91" s="93" t="s">
        <v>162</v>
      </c>
      <c r="C91" s="93" t="s">
        <v>589</v>
      </c>
      <c r="D91" s="89" t="s">
        <v>408</v>
      </c>
    </row>
    <row r="92" spans="1:4" x14ac:dyDescent="0.3">
      <c r="A92" s="92" t="s">
        <v>177</v>
      </c>
      <c r="B92" s="93" t="s">
        <v>164</v>
      </c>
      <c r="C92" s="93" t="s">
        <v>590</v>
      </c>
      <c r="D92" s="89" t="s">
        <v>408</v>
      </c>
    </row>
    <row r="93" spans="1:4" x14ac:dyDescent="0.3">
      <c r="A93" s="92" t="s">
        <v>591</v>
      </c>
      <c r="B93" s="93" t="s">
        <v>157</v>
      </c>
      <c r="C93" s="93" t="s">
        <v>593</v>
      </c>
      <c r="D93" s="89" t="s">
        <v>592</v>
      </c>
    </row>
    <row r="94" spans="1:4" x14ac:dyDescent="0.3">
      <c r="A94" s="92" t="s">
        <v>178</v>
      </c>
      <c r="B94" s="93" t="s">
        <v>157</v>
      </c>
      <c r="C94" s="93" t="s">
        <v>595</v>
      </c>
      <c r="D94" s="89" t="s">
        <v>594</v>
      </c>
    </row>
    <row r="95" spans="1:4" x14ac:dyDescent="0.3">
      <c r="A95" s="92" t="s">
        <v>179</v>
      </c>
      <c r="B95" s="93" t="s">
        <v>157</v>
      </c>
      <c r="C95" s="93" t="s">
        <v>596</v>
      </c>
      <c r="D95" s="89" t="s">
        <v>594</v>
      </c>
    </row>
    <row r="96" spans="1:4" x14ac:dyDescent="0.3">
      <c r="A96" s="92" t="s">
        <v>597</v>
      </c>
      <c r="B96" s="93" t="s">
        <v>158</v>
      </c>
      <c r="C96" s="93" t="s">
        <v>598</v>
      </c>
      <c r="D96" s="89" t="s">
        <v>463</v>
      </c>
    </row>
    <row r="97" spans="1:4" x14ac:dyDescent="0.3">
      <c r="A97" s="92" t="s">
        <v>180</v>
      </c>
      <c r="B97" s="93" t="s">
        <v>158</v>
      </c>
      <c r="C97" s="93" t="s">
        <v>600</v>
      </c>
      <c r="D97" s="89" t="s">
        <v>599</v>
      </c>
    </row>
    <row r="98" spans="1:4" x14ac:dyDescent="0.3">
      <c r="A98" s="92" t="s">
        <v>601</v>
      </c>
      <c r="B98" s="93" t="s">
        <v>162</v>
      </c>
      <c r="C98" s="93" t="s">
        <v>602</v>
      </c>
      <c r="D98" s="89" t="s">
        <v>405</v>
      </c>
    </row>
    <row r="99" spans="1:4" x14ac:dyDescent="0.3">
      <c r="A99" s="92" t="s">
        <v>181</v>
      </c>
      <c r="B99" s="93" t="s">
        <v>158</v>
      </c>
      <c r="C99" s="93" t="s">
        <v>604</v>
      </c>
      <c r="D99" s="89" t="s">
        <v>603</v>
      </c>
    </row>
    <row r="100" spans="1:4" x14ac:dyDescent="0.3">
      <c r="A100" s="92" t="s">
        <v>182</v>
      </c>
      <c r="B100" s="93" t="s">
        <v>157</v>
      </c>
      <c r="C100" s="93" t="s">
        <v>605</v>
      </c>
      <c r="D100" s="89" t="s">
        <v>438</v>
      </c>
    </row>
    <row r="101" spans="1:4" x14ac:dyDescent="0.3">
      <c r="A101" s="92" t="s">
        <v>3390</v>
      </c>
      <c r="B101" s="93" t="s">
        <v>158</v>
      </c>
      <c r="C101" s="93" t="s">
        <v>3391</v>
      </c>
      <c r="D101" s="89" t="s">
        <v>483</v>
      </c>
    </row>
    <row r="102" spans="1:4" x14ac:dyDescent="0.3">
      <c r="A102" s="92" t="s">
        <v>606</v>
      </c>
      <c r="B102" s="93" t="s">
        <v>158</v>
      </c>
      <c r="C102" s="93" t="s">
        <v>608</v>
      </c>
      <c r="D102" s="89" t="s">
        <v>607</v>
      </c>
    </row>
    <row r="103" spans="1:4" x14ac:dyDescent="0.3">
      <c r="A103" s="92" t="s">
        <v>609</v>
      </c>
      <c r="B103" s="93" t="s">
        <v>158</v>
      </c>
      <c r="C103" s="93" t="s">
        <v>610</v>
      </c>
      <c r="D103" s="89" t="s">
        <v>408</v>
      </c>
    </row>
    <row r="104" spans="1:4" x14ac:dyDescent="0.3">
      <c r="A104" s="92" t="s">
        <v>3392</v>
      </c>
      <c r="B104" s="93" t="s">
        <v>169</v>
      </c>
      <c r="C104" s="93" t="s">
        <v>3393</v>
      </c>
      <c r="D104" s="89" t="s">
        <v>408</v>
      </c>
    </row>
    <row r="105" spans="1:4" x14ac:dyDescent="0.3">
      <c r="A105" s="92" t="s">
        <v>183</v>
      </c>
      <c r="B105" s="93" t="s">
        <v>169</v>
      </c>
      <c r="C105" s="93" t="s">
        <v>3394</v>
      </c>
      <c r="D105" s="89" t="s">
        <v>3395</v>
      </c>
    </row>
    <row r="106" spans="1:4" x14ac:dyDescent="0.3">
      <c r="A106" s="92" t="s">
        <v>184</v>
      </c>
      <c r="B106" s="93" t="s">
        <v>164</v>
      </c>
      <c r="C106" s="93" t="s">
        <v>611</v>
      </c>
      <c r="D106" s="89" t="s">
        <v>408</v>
      </c>
    </row>
    <row r="107" spans="1:4" x14ac:dyDescent="0.3">
      <c r="A107" s="92" t="s">
        <v>612</v>
      </c>
      <c r="B107" s="93" t="s">
        <v>158</v>
      </c>
      <c r="C107" s="93" t="s">
        <v>613</v>
      </c>
      <c r="D107" s="89" t="s">
        <v>408</v>
      </c>
    </row>
    <row r="108" spans="1:4" x14ac:dyDescent="0.3">
      <c r="A108" s="92" t="s">
        <v>185</v>
      </c>
      <c r="B108" s="93" t="s">
        <v>162</v>
      </c>
      <c r="C108" s="93" t="s">
        <v>615</v>
      </c>
      <c r="D108" s="89" t="s">
        <v>614</v>
      </c>
    </row>
    <row r="109" spans="1:4" x14ac:dyDescent="0.3">
      <c r="A109" s="92" t="s">
        <v>616</v>
      </c>
      <c r="B109" s="93" t="s">
        <v>158</v>
      </c>
      <c r="C109" s="93" t="s">
        <v>617</v>
      </c>
      <c r="D109" s="89" t="s">
        <v>408</v>
      </c>
    </row>
    <row r="110" spans="1:4" x14ac:dyDescent="0.3">
      <c r="A110" s="92" t="s">
        <v>618</v>
      </c>
      <c r="B110" s="93" t="s">
        <v>158</v>
      </c>
      <c r="C110" s="93" t="s">
        <v>619</v>
      </c>
      <c r="D110" s="89" t="s">
        <v>408</v>
      </c>
    </row>
    <row r="111" spans="1:4" x14ac:dyDescent="0.3">
      <c r="A111" s="92" t="s">
        <v>620</v>
      </c>
      <c r="B111" s="93" t="s">
        <v>158</v>
      </c>
      <c r="C111" s="93" t="s">
        <v>621</v>
      </c>
      <c r="D111" s="89" t="s">
        <v>408</v>
      </c>
    </row>
    <row r="112" spans="1:4" x14ac:dyDescent="0.3">
      <c r="A112" s="92" t="s">
        <v>622</v>
      </c>
      <c r="B112" s="93" t="s">
        <v>158</v>
      </c>
      <c r="C112" s="93" t="s">
        <v>624</v>
      </c>
      <c r="D112" s="89" t="s">
        <v>623</v>
      </c>
    </row>
    <row r="113" spans="1:4" x14ac:dyDescent="0.3">
      <c r="A113" s="92" t="s">
        <v>3396</v>
      </c>
      <c r="B113" s="93" t="s">
        <v>169</v>
      </c>
      <c r="C113" s="93" t="s">
        <v>3397</v>
      </c>
      <c r="D113" s="89" t="s">
        <v>408</v>
      </c>
    </row>
    <row r="114" spans="1:4" x14ac:dyDescent="0.3">
      <c r="A114" s="92" t="s">
        <v>3398</v>
      </c>
      <c r="B114" s="93" t="s">
        <v>157</v>
      </c>
      <c r="C114" s="93" t="s">
        <v>3399</v>
      </c>
      <c r="D114" s="89" t="s">
        <v>3400</v>
      </c>
    </row>
    <row r="115" spans="1:4" x14ac:dyDescent="0.3">
      <c r="A115" s="92" t="s">
        <v>186</v>
      </c>
      <c r="B115" s="93" t="s">
        <v>159</v>
      </c>
      <c r="C115" s="93" t="s">
        <v>625</v>
      </c>
      <c r="D115" s="89" t="s">
        <v>408</v>
      </c>
    </row>
    <row r="116" spans="1:4" x14ac:dyDescent="0.3">
      <c r="A116" s="92" t="s">
        <v>187</v>
      </c>
      <c r="B116" s="93" t="s">
        <v>162</v>
      </c>
      <c r="C116" s="93" t="s">
        <v>626</v>
      </c>
      <c r="D116" s="89" t="s">
        <v>408</v>
      </c>
    </row>
    <row r="117" spans="1:4" x14ac:dyDescent="0.3">
      <c r="A117" s="92" t="s">
        <v>627</v>
      </c>
      <c r="B117" s="93" t="s">
        <v>158</v>
      </c>
      <c r="C117" s="93" t="s">
        <v>629</v>
      </c>
      <c r="D117" s="89" t="s">
        <v>628</v>
      </c>
    </row>
    <row r="118" spans="1:4" x14ac:dyDescent="0.3">
      <c r="A118" s="92" t="s">
        <v>188</v>
      </c>
      <c r="B118" s="93" t="s">
        <v>162</v>
      </c>
      <c r="C118" s="93" t="s">
        <v>631</v>
      </c>
      <c r="D118" s="89" t="s">
        <v>630</v>
      </c>
    </row>
    <row r="119" spans="1:4" x14ac:dyDescent="0.3">
      <c r="A119" s="92" t="s">
        <v>632</v>
      </c>
      <c r="B119" s="93" t="s">
        <v>158</v>
      </c>
      <c r="C119" s="93" t="s">
        <v>634</v>
      </c>
      <c r="D119" s="89" t="s">
        <v>633</v>
      </c>
    </row>
    <row r="120" spans="1:4" x14ac:dyDescent="0.3">
      <c r="A120" s="92" t="s">
        <v>635</v>
      </c>
      <c r="B120" s="93" t="s">
        <v>162</v>
      </c>
      <c r="C120" s="93" t="s">
        <v>636</v>
      </c>
      <c r="D120" s="89" t="s">
        <v>408</v>
      </c>
    </row>
    <row r="121" spans="1:4" x14ac:dyDescent="0.3">
      <c r="A121" s="92" t="s">
        <v>637</v>
      </c>
      <c r="B121" s="93" t="s">
        <v>157</v>
      </c>
      <c r="C121" s="93" t="s">
        <v>638</v>
      </c>
      <c r="D121" s="89" t="s">
        <v>408</v>
      </c>
    </row>
    <row r="122" spans="1:4" x14ac:dyDescent="0.3">
      <c r="A122" s="92" t="s">
        <v>639</v>
      </c>
      <c r="B122" s="93" t="s">
        <v>162</v>
      </c>
      <c r="C122" s="93" t="s">
        <v>641</v>
      </c>
      <c r="D122" s="89" t="s">
        <v>640</v>
      </c>
    </row>
    <row r="123" spans="1:4" x14ac:dyDescent="0.3">
      <c r="A123" s="92" t="s">
        <v>3401</v>
      </c>
      <c r="B123" s="93" t="s">
        <v>169</v>
      </c>
      <c r="C123" s="93" t="s">
        <v>3402</v>
      </c>
      <c r="D123" s="89" t="s">
        <v>408</v>
      </c>
    </row>
    <row r="124" spans="1:4" x14ac:dyDescent="0.3">
      <c r="A124" s="92" t="s">
        <v>642</v>
      </c>
      <c r="B124" s="93" t="s">
        <v>164</v>
      </c>
      <c r="C124" s="93" t="s">
        <v>644</v>
      </c>
      <c r="D124" s="89" t="s">
        <v>643</v>
      </c>
    </row>
    <row r="125" spans="1:4" x14ac:dyDescent="0.3">
      <c r="A125" s="92" t="s">
        <v>645</v>
      </c>
      <c r="B125" s="93" t="s">
        <v>164</v>
      </c>
      <c r="C125" s="93" t="s">
        <v>647</v>
      </c>
      <c r="D125" s="89" t="s">
        <v>646</v>
      </c>
    </row>
    <row r="126" spans="1:4" x14ac:dyDescent="0.3">
      <c r="A126" s="92" t="s">
        <v>189</v>
      </c>
      <c r="B126" s="93" t="s">
        <v>158</v>
      </c>
      <c r="C126" s="93" t="s">
        <v>649</v>
      </c>
      <c r="D126" s="89" t="s">
        <v>648</v>
      </c>
    </row>
    <row r="127" spans="1:4" x14ac:dyDescent="0.3">
      <c r="A127" s="92" t="s">
        <v>650</v>
      </c>
      <c r="B127" s="93" t="s">
        <v>164</v>
      </c>
      <c r="C127" s="93" t="s">
        <v>652</v>
      </c>
      <c r="D127" s="89" t="s">
        <v>651</v>
      </c>
    </row>
    <row r="128" spans="1:4" x14ac:dyDescent="0.3">
      <c r="A128" s="92" t="s">
        <v>653</v>
      </c>
      <c r="B128" s="93" t="s">
        <v>162</v>
      </c>
      <c r="C128" s="93" t="s">
        <v>655</v>
      </c>
      <c r="D128" s="89" t="s">
        <v>654</v>
      </c>
    </row>
    <row r="129" spans="1:4" x14ac:dyDescent="0.3">
      <c r="A129" s="92" t="s">
        <v>656</v>
      </c>
      <c r="B129" s="93" t="s">
        <v>157</v>
      </c>
      <c r="C129" s="93" t="s">
        <v>657</v>
      </c>
      <c r="D129" s="89" t="s">
        <v>623</v>
      </c>
    </row>
    <row r="130" spans="1:4" x14ac:dyDescent="0.3">
      <c r="A130" s="92" t="s">
        <v>658</v>
      </c>
      <c r="B130" s="93" t="s">
        <v>158</v>
      </c>
      <c r="C130" s="93" t="s">
        <v>660</v>
      </c>
      <c r="D130" s="89" t="s">
        <v>659</v>
      </c>
    </row>
    <row r="131" spans="1:4" x14ac:dyDescent="0.3">
      <c r="A131" s="92" t="s">
        <v>661</v>
      </c>
      <c r="B131" s="93" t="s">
        <v>164</v>
      </c>
      <c r="C131" s="93" t="s">
        <v>663</v>
      </c>
      <c r="D131" s="89" t="s">
        <v>662</v>
      </c>
    </row>
    <row r="132" spans="1:4" x14ac:dyDescent="0.3">
      <c r="A132" s="92" t="s">
        <v>664</v>
      </c>
      <c r="B132" s="93" t="s">
        <v>158</v>
      </c>
      <c r="C132" s="93" t="s">
        <v>665</v>
      </c>
      <c r="D132" s="89" t="s">
        <v>526</v>
      </c>
    </row>
    <row r="133" spans="1:4" x14ac:dyDescent="0.3">
      <c r="A133" s="92" t="s">
        <v>666</v>
      </c>
      <c r="B133" s="93" t="s">
        <v>158</v>
      </c>
      <c r="C133" s="93" t="s">
        <v>667</v>
      </c>
      <c r="D133" s="89" t="s">
        <v>408</v>
      </c>
    </row>
    <row r="134" spans="1:4" x14ac:dyDescent="0.3">
      <c r="A134" s="92" t="s">
        <v>668</v>
      </c>
      <c r="B134" s="93" t="s">
        <v>164</v>
      </c>
      <c r="C134" s="93" t="s">
        <v>670</v>
      </c>
      <c r="D134" s="89" t="s">
        <v>669</v>
      </c>
    </row>
    <row r="135" spans="1:4" x14ac:dyDescent="0.3">
      <c r="A135" s="92" t="s">
        <v>671</v>
      </c>
      <c r="B135" s="93" t="s">
        <v>162</v>
      </c>
      <c r="C135" s="93" t="s">
        <v>673</v>
      </c>
      <c r="D135" s="89" t="s">
        <v>672</v>
      </c>
    </row>
    <row r="136" spans="1:4" x14ac:dyDescent="0.3">
      <c r="A136" s="92" t="s">
        <v>674</v>
      </c>
      <c r="B136" s="93" t="s">
        <v>157</v>
      </c>
      <c r="C136" s="93" t="s">
        <v>675</v>
      </c>
      <c r="D136" s="89" t="s">
        <v>408</v>
      </c>
    </row>
    <row r="137" spans="1:4" x14ac:dyDescent="0.3">
      <c r="A137" s="92" t="s">
        <v>676</v>
      </c>
      <c r="B137" s="93" t="s">
        <v>158</v>
      </c>
      <c r="C137" s="93" t="s">
        <v>677</v>
      </c>
      <c r="D137" s="89" t="s">
        <v>415</v>
      </c>
    </row>
    <row r="138" spans="1:4" x14ac:dyDescent="0.3">
      <c r="A138" s="92" t="s">
        <v>3403</v>
      </c>
      <c r="B138" s="93" t="s">
        <v>158</v>
      </c>
      <c r="C138" s="93" t="s">
        <v>3404</v>
      </c>
      <c r="D138" s="89" t="s">
        <v>927</v>
      </c>
    </row>
    <row r="139" spans="1:4" x14ac:dyDescent="0.3">
      <c r="A139" s="92" t="s">
        <v>678</v>
      </c>
      <c r="B139" s="93" t="s">
        <v>164</v>
      </c>
      <c r="C139" s="93" t="s">
        <v>679</v>
      </c>
      <c r="D139" s="89" t="s">
        <v>408</v>
      </c>
    </row>
    <row r="140" spans="1:4" x14ac:dyDescent="0.3">
      <c r="A140" s="92" t="s">
        <v>680</v>
      </c>
      <c r="B140" s="93" t="s">
        <v>164</v>
      </c>
      <c r="C140" s="93" t="s">
        <v>533</v>
      </c>
      <c r="D140" s="89" t="s">
        <v>681</v>
      </c>
    </row>
    <row r="141" spans="1:4" x14ac:dyDescent="0.3">
      <c r="A141" s="92" t="s">
        <v>682</v>
      </c>
      <c r="B141" s="93" t="s">
        <v>164</v>
      </c>
      <c r="C141" s="93" t="s">
        <v>533</v>
      </c>
      <c r="D141" s="89" t="s">
        <v>672</v>
      </c>
    </row>
    <row r="142" spans="1:4" x14ac:dyDescent="0.3">
      <c r="A142" s="92" t="s">
        <v>684</v>
      </c>
      <c r="B142" s="93" t="s">
        <v>164</v>
      </c>
      <c r="C142" s="93" t="s">
        <v>686</v>
      </c>
      <c r="D142" s="89" t="s">
        <v>685</v>
      </c>
    </row>
    <row r="143" spans="1:4" x14ac:dyDescent="0.3">
      <c r="A143" s="92" t="s">
        <v>687</v>
      </c>
      <c r="B143" s="93" t="s">
        <v>164</v>
      </c>
      <c r="C143" s="93" t="s">
        <v>688</v>
      </c>
      <c r="D143" s="89" t="s">
        <v>408</v>
      </c>
    </row>
    <row r="144" spans="1:4" x14ac:dyDescent="0.3">
      <c r="A144" s="92" t="s">
        <v>689</v>
      </c>
      <c r="B144" s="93" t="s">
        <v>157</v>
      </c>
      <c r="C144" s="93" t="s">
        <v>691</v>
      </c>
      <c r="D144" s="89" t="s">
        <v>690</v>
      </c>
    </row>
    <row r="145" spans="1:4" x14ac:dyDescent="0.3">
      <c r="A145" s="92" t="s">
        <v>692</v>
      </c>
      <c r="B145" s="93" t="s">
        <v>157</v>
      </c>
      <c r="C145" s="93" t="s">
        <v>693</v>
      </c>
      <c r="D145" s="89" t="s">
        <v>408</v>
      </c>
    </row>
    <row r="146" spans="1:4" x14ac:dyDescent="0.3">
      <c r="A146" s="92" t="s">
        <v>694</v>
      </c>
      <c r="B146" s="93" t="s">
        <v>164</v>
      </c>
      <c r="C146" s="93" t="s">
        <v>695</v>
      </c>
      <c r="D146" s="89" t="s">
        <v>683</v>
      </c>
    </row>
    <row r="147" spans="1:4" x14ac:dyDescent="0.3">
      <c r="A147" s="92" t="s">
        <v>696</v>
      </c>
      <c r="B147" s="93" t="s">
        <v>164</v>
      </c>
      <c r="C147" s="93" t="s">
        <v>697</v>
      </c>
      <c r="D147" s="89" t="s">
        <v>408</v>
      </c>
    </row>
    <row r="148" spans="1:4" x14ac:dyDescent="0.3">
      <c r="A148" s="92" t="s">
        <v>698</v>
      </c>
      <c r="B148" s="93" t="s">
        <v>157</v>
      </c>
      <c r="C148" s="93" t="s">
        <v>700</v>
      </c>
      <c r="D148" s="89" t="s">
        <v>699</v>
      </c>
    </row>
    <row r="149" spans="1:4" x14ac:dyDescent="0.3">
      <c r="A149" s="92" t="s">
        <v>3405</v>
      </c>
      <c r="B149" s="93" t="s">
        <v>159</v>
      </c>
      <c r="C149" s="93" t="s">
        <v>3406</v>
      </c>
      <c r="D149" s="89" t="s">
        <v>2329</v>
      </c>
    </row>
    <row r="150" spans="1:4" x14ac:dyDescent="0.3">
      <c r="A150" s="92" t="s">
        <v>190</v>
      </c>
      <c r="B150" s="93" t="s">
        <v>158</v>
      </c>
      <c r="C150" s="93" t="s">
        <v>702</v>
      </c>
      <c r="D150" s="89" t="s">
        <v>701</v>
      </c>
    </row>
    <row r="151" spans="1:4" x14ac:dyDescent="0.3">
      <c r="A151" s="92" t="s">
        <v>703</v>
      </c>
      <c r="B151" s="93" t="s">
        <v>158</v>
      </c>
      <c r="C151" s="93" t="s">
        <v>533</v>
      </c>
      <c r="D151" s="89" t="s">
        <v>704</v>
      </c>
    </row>
    <row r="152" spans="1:4" x14ac:dyDescent="0.3">
      <c r="A152" s="92" t="s">
        <v>705</v>
      </c>
      <c r="B152" s="93" t="s">
        <v>158</v>
      </c>
      <c r="C152" s="93" t="s">
        <v>707</v>
      </c>
      <c r="D152" s="89" t="s">
        <v>706</v>
      </c>
    </row>
    <row r="153" spans="1:4" x14ac:dyDescent="0.3">
      <c r="A153" s="92" t="s">
        <v>708</v>
      </c>
      <c r="B153" s="93" t="s">
        <v>164</v>
      </c>
      <c r="C153" s="93" t="s">
        <v>710</v>
      </c>
      <c r="D153" s="89" t="s">
        <v>709</v>
      </c>
    </row>
    <row r="154" spans="1:4" x14ac:dyDescent="0.3">
      <c r="A154" s="92" t="s">
        <v>191</v>
      </c>
      <c r="B154" s="93" t="s">
        <v>164</v>
      </c>
      <c r="C154" s="93" t="s">
        <v>712</v>
      </c>
      <c r="D154" s="89" t="s">
        <v>711</v>
      </c>
    </row>
    <row r="155" spans="1:4" x14ac:dyDescent="0.3">
      <c r="A155" s="92" t="s">
        <v>3407</v>
      </c>
      <c r="B155" s="93" t="s">
        <v>159</v>
      </c>
      <c r="C155" s="93" t="s">
        <v>3408</v>
      </c>
      <c r="D155" s="89" t="s">
        <v>3409</v>
      </c>
    </row>
    <row r="156" spans="1:4" x14ac:dyDescent="0.3">
      <c r="A156" s="92" t="s">
        <v>192</v>
      </c>
      <c r="B156" s="93" t="s">
        <v>157</v>
      </c>
      <c r="C156" s="93" t="s">
        <v>714</v>
      </c>
      <c r="D156" s="89" t="s">
        <v>713</v>
      </c>
    </row>
    <row r="157" spans="1:4" x14ac:dyDescent="0.3">
      <c r="A157" s="92" t="s">
        <v>715</v>
      </c>
      <c r="B157" s="93" t="s">
        <v>157</v>
      </c>
      <c r="C157" s="93" t="s">
        <v>716</v>
      </c>
      <c r="D157" s="89" t="s">
        <v>709</v>
      </c>
    </row>
    <row r="158" spans="1:4" x14ac:dyDescent="0.3">
      <c r="A158" s="92" t="s">
        <v>717</v>
      </c>
      <c r="B158" s="93" t="s">
        <v>158</v>
      </c>
      <c r="C158" s="93" t="s">
        <v>719</v>
      </c>
      <c r="D158" s="89" t="s">
        <v>718</v>
      </c>
    </row>
    <row r="159" spans="1:4" x14ac:dyDescent="0.3">
      <c r="A159" s="92" t="s">
        <v>720</v>
      </c>
      <c r="B159" s="93" t="s">
        <v>162</v>
      </c>
      <c r="C159" s="93" t="s">
        <v>722</v>
      </c>
      <c r="D159" s="89" t="s">
        <v>721</v>
      </c>
    </row>
    <row r="160" spans="1:4" x14ac:dyDescent="0.3">
      <c r="A160" s="92" t="s">
        <v>723</v>
      </c>
      <c r="B160" s="93" t="s">
        <v>158</v>
      </c>
      <c r="C160" s="93" t="s">
        <v>725</v>
      </c>
      <c r="D160" s="89" t="s">
        <v>724</v>
      </c>
    </row>
    <row r="161" spans="1:4" x14ac:dyDescent="0.3">
      <c r="A161" s="92" t="s">
        <v>726</v>
      </c>
      <c r="B161" s="93" t="s">
        <v>158</v>
      </c>
      <c r="C161" s="93" t="s">
        <v>728</v>
      </c>
      <c r="D161" s="89" t="s">
        <v>727</v>
      </c>
    </row>
    <row r="162" spans="1:4" x14ac:dyDescent="0.3">
      <c r="A162" s="92" t="s">
        <v>729</v>
      </c>
      <c r="B162" s="93" t="s">
        <v>164</v>
      </c>
      <c r="C162" s="93" t="s">
        <v>731</v>
      </c>
      <c r="D162" s="89" t="s">
        <v>730</v>
      </c>
    </row>
    <row r="163" spans="1:4" x14ac:dyDescent="0.3">
      <c r="A163" s="92" t="s">
        <v>3410</v>
      </c>
      <c r="B163" s="93" t="s">
        <v>169</v>
      </c>
      <c r="C163" s="93" t="s">
        <v>3411</v>
      </c>
      <c r="D163" s="89" t="s">
        <v>3412</v>
      </c>
    </row>
    <row r="164" spans="1:4" x14ac:dyDescent="0.3">
      <c r="A164" s="92" t="s">
        <v>732</v>
      </c>
      <c r="B164" s="93" t="s">
        <v>158</v>
      </c>
      <c r="C164" s="93" t="s">
        <v>733</v>
      </c>
      <c r="D164" s="89" t="s">
        <v>408</v>
      </c>
    </row>
    <row r="165" spans="1:4" x14ac:dyDescent="0.3">
      <c r="A165" s="92" t="s">
        <v>734</v>
      </c>
      <c r="B165" s="93" t="s">
        <v>157</v>
      </c>
      <c r="C165" s="93" t="s">
        <v>735</v>
      </c>
      <c r="D165" s="89" t="s">
        <v>408</v>
      </c>
    </row>
    <row r="166" spans="1:4" x14ac:dyDescent="0.3">
      <c r="A166" s="92" t="s">
        <v>736</v>
      </c>
      <c r="B166" s="93" t="s">
        <v>158</v>
      </c>
      <c r="C166" s="93" t="s">
        <v>738</v>
      </c>
      <c r="D166" s="89" t="s">
        <v>737</v>
      </c>
    </row>
    <row r="167" spans="1:4" x14ac:dyDescent="0.3">
      <c r="A167" s="92" t="s">
        <v>739</v>
      </c>
      <c r="B167" s="93" t="s">
        <v>162</v>
      </c>
      <c r="C167" s="93" t="s">
        <v>740</v>
      </c>
      <c r="D167" s="89" t="s">
        <v>403</v>
      </c>
    </row>
    <row r="168" spans="1:4" x14ac:dyDescent="0.3">
      <c r="A168" s="92" t="s">
        <v>741</v>
      </c>
      <c r="B168" s="93" t="s">
        <v>157</v>
      </c>
      <c r="C168" s="93" t="s">
        <v>743</v>
      </c>
      <c r="D168" s="89" t="s">
        <v>742</v>
      </c>
    </row>
    <row r="169" spans="1:4" x14ac:dyDescent="0.3">
      <c r="A169" s="92" t="s">
        <v>744</v>
      </c>
      <c r="B169" s="93" t="s">
        <v>158</v>
      </c>
      <c r="C169" s="93" t="s">
        <v>746</v>
      </c>
      <c r="D169" s="89" t="s">
        <v>745</v>
      </c>
    </row>
    <row r="170" spans="1:4" x14ac:dyDescent="0.3">
      <c r="A170" s="92" t="s">
        <v>747</v>
      </c>
      <c r="B170" s="93" t="s">
        <v>158</v>
      </c>
      <c r="C170" s="93" t="s">
        <v>749</v>
      </c>
      <c r="D170" s="89" t="s">
        <v>748</v>
      </c>
    </row>
    <row r="171" spans="1:4" x14ac:dyDescent="0.3">
      <c r="A171" s="92" t="s">
        <v>750</v>
      </c>
      <c r="B171" s="93" t="s">
        <v>164</v>
      </c>
      <c r="C171" s="93" t="s">
        <v>751</v>
      </c>
      <c r="D171" s="89" t="s">
        <v>408</v>
      </c>
    </row>
    <row r="172" spans="1:4" x14ac:dyDescent="0.3">
      <c r="A172" s="92" t="s">
        <v>752</v>
      </c>
      <c r="B172" s="93" t="s">
        <v>164</v>
      </c>
      <c r="C172" s="93" t="s">
        <v>754</v>
      </c>
      <c r="D172" s="89" t="s">
        <v>753</v>
      </c>
    </row>
    <row r="173" spans="1:4" x14ac:dyDescent="0.3">
      <c r="A173" s="92" t="s">
        <v>755</v>
      </c>
      <c r="B173" s="93" t="s">
        <v>157</v>
      </c>
      <c r="C173" s="93" t="s">
        <v>757</v>
      </c>
      <c r="D173" s="89" t="s">
        <v>756</v>
      </c>
    </row>
    <row r="174" spans="1:4" x14ac:dyDescent="0.3">
      <c r="A174" s="92" t="s">
        <v>758</v>
      </c>
      <c r="B174" s="93" t="s">
        <v>164</v>
      </c>
      <c r="C174" s="93" t="s">
        <v>759</v>
      </c>
      <c r="D174" s="89" t="s">
        <v>408</v>
      </c>
    </row>
    <row r="175" spans="1:4" x14ac:dyDescent="0.3">
      <c r="A175" s="92" t="s">
        <v>193</v>
      </c>
      <c r="B175" s="93" t="s">
        <v>164</v>
      </c>
      <c r="C175" s="93" t="s">
        <v>760</v>
      </c>
      <c r="D175" s="89" t="s">
        <v>408</v>
      </c>
    </row>
    <row r="176" spans="1:4" x14ac:dyDescent="0.3">
      <c r="A176" s="92" t="s">
        <v>761</v>
      </c>
      <c r="B176" s="93" t="s">
        <v>164</v>
      </c>
      <c r="C176" s="93" t="s">
        <v>762</v>
      </c>
      <c r="D176" s="89" t="s">
        <v>483</v>
      </c>
    </row>
    <row r="177" spans="1:4" x14ac:dyDescent="0.3">
      <c r="A177" s="92" t="s">
        <v>194</v>
      </c>
      <c r="B177" s="93" t="s">
        <v>164</v>
      </c>
      <c r="C177" s="93" t="s">
        <v>763</v>
      </c>
      <c r="D177" s="89" t="s">
        <v>408</v>
      </c>
    </row>
    <row r="178" spans="1:4" x14ac:dyDescent="0.3">
      <c r="A178" s="92" t="s">
        <v>195</v>
      </c>
      <c r="B178" s="93" t="s">
        <v>164</v>
      </c>
      <c r="C178" s="93" t="s">
        <v>764</v>
      </c>
      <c r="D178" s="89" t="s">
        <v>623</v>
      </c>
    </row>
    <row r="179" spans="1:4" x14ac:dyDescent="0.3">
      <c r="A179" s="92" t="s">
        <v>765</v>
      </c>
      <c r="B179" s="93" t="s">
        <v>159</v>
      </c>
      <c r="C179" s="93" t="s">
        <v>767</v>
      </c>
      <c r="D179" s="89" t="s">
        <v>766</v>
      </c>
    </row>
    <row r="180" spans="1:4" x14ac:dyDescent="0.3">
      <c r="A180" s="92" t="s">
        <v>196</v>
      </c>
      <c r="B180" s="93" t="s">
        <v>164</v>
      </c>
      <c r="C180" s="93" t="s">
        <v>768</v>
      </c>
      <c r="D180" s="89" t="s">
        <v>408</v>
      </c>
    </row>
    <row r="181" spans="1:4" x14ac:dyDescent="0.3">
      <c r="A181" s="92" t="s">
        <v>769</v>
      </c>
      <c r="B181" s="93" t="s">
        <v>157</v>
      </c>
      <c r="C181" s="93" t="s">
        <v>771</v>
      </c>
      <c r="D181" s="89" t="s">
        <v>770</v>
      </c>
    </row>
    <row r="182" spans="1:4" x14ac:dyDescent="0.3">
      <c r="A182" s="92" t="s">
        <v>772</v>
      </c>
      <c r="B182" s="93" t="s">
        <v>162</v>
      </c>
      <c r="C182" s="93" t="s">
        <v>774</v>
      </c>
      <c r="D182" s="89" t="s">
        <v>773</v>
      </c>
    </row>
    <row r="183" spans="1:4" x14ac:dyDescent="0.3">
      <c r="A183" s="92" t="s">
        <v>197</v>
      </c>
      <c r="B183" s="93" t="s">
        <v>158</v>
      </c>
      <c r="C183" s="93" t="s">
        <v>776</v>
      </c>
      <c r="D183" s="89" t="s">
        <v>775</v>
      </c>
    </row>
    <row r="184" spans="1:4" x14ac:dyDescent="0.3">
      <c r="A184" s="92" t="s">
        <v>777</v>
      </c>
      <c r="B184" s="93" t="s">
        <v>158</v>
      </c>
      <c r="C184" s="93" t="s">
        <v>779</v>
      </c>
      <c r="D184" s="89" t="s">
        <v>778</v>
      </c>
    </row>
    <row r="185" spans="1:4" x14ac:dyDescent="0.3">
      <c r="A185" s="92" t="s">
        <v>780</v>
      </c>
      <c r="B185" s="93" t="s">
        <v>164</v>
      </c>
      <c r="C185" s="93" t="s">
        <v>781</v>
      </c>
      <c r="D185" s="89" t="s">
        <v>483</v>
      </c>
    </row>
    <row r="186" spans="1:4" x14ac:dyDescent="0.3">
      <c r="A186" s="92" t="s">
        <v>782</v>
      </c>
      <c r="B186" s="93" t="s">
        <v>158</v>
      </c>
      <c r="C186" s="93" t="s">
        <v>783</v>
      </c>
      <c r="D186" s="89" t="s">
        <v>408</v>
      </c>
    </row>
    <row r="187" spans="1:4" x14ac:dyDescent="0.3">
      <c r="A187" s="92" t="s">
        <v>784</v>
      </c>
      <c r="B187" s="93" t="s">
        <v>162</v>
      </c>
      <c r="C187" s="93" t="s">
        <v>786</v>
      </c>
      <c r="D187" s="89" t="s">
        <v>785</v>
      </c>
    </row>
    <row r="188" spans="1:4" x14ac:dyDescent="0.3">
      <c r="A188" s="92" t="s">
        <v>3413</v>
      </c>
      <c r="B188" s="93" t="s">
        <v>162</v>
      </c>
      <c r="C188" s="93" t="s">
        <v>3414</v>
      </c>
      <c r="D188" s="89" t="s">
        <v>3099</v>
      </c>
    </row>
    <row r="189" spans="1:4" x14ac:dyDescent="0.3">
      <c r="A189" s="92" t="s">
        <v>787</v>
      </c>
      <c r="B189" s="93" t="s">
        <v>158</v>
      </c>
      <c r="C189" s="93" t="s">
        <v>788</v>
      </c>
      <c r="D189" s="89" t="s">
        <v>408</v>
      </c>
    </row>
    <row r="190" spans="1:4" x14ac:dyDescent="0.3">
      <c r="A190" s="92" t="s">
        <v>789</v>
      </c>
      <c r="B190" s="93" t="s">
        <v>158</v>
      </c>
      <c r="C190" s="93" t="s">
        <v>791</v>
      </c>
      <c r="D190" s="89" t="s">
        <v>790</v>
      </c>
    </row>
    <row r="191" spans="1:4" x14ac:dyDescent="0.3">
      <c r="A191" s="92" t="s">
        <v>198</v>
      </c>
      <c r="B191" s="93" t="s">
        <v>164</v>
      </c>
      <c r="C191" s="93" t="s">
        <v>793</v>
      </c>
      <c r="D191" s="89" t="s">
        <v>792</v>
      </c>
    </row>
    <row r="192" spans="1:4" x14ac:dyDescent="0.3">
      <c r="A192" s="92" t="s">
        <v>794</v>
      </c>
      <c r="B192" s="93" t="s">
        <v>158</v>
      </c>
      <c r="C192" s="93" t="s">
        <v>796</v>
      </c>
      <c r="D192" s="89" t="s">
        <v>795</v>
      </c>
    </row>
    <row r="193" spans="1:4" x14ac:dyDescent="0.3">
      <c r="A193" s="92" t="s">
        <v>3415</v>
      </c>
      <c r="B193" s="93" t="s">
        <v>158</v>
      </c>
      <c r="C193" s="93" t="s">
        <v>3416</v>
      </c>
      <c r="D193" s="89" t="s">
        <v>3417</v>
      </c>
    </row>
    <row r="194" spans="1:4" x14ac:dyDescent="0.3">
      <c r="A194" s="92" t="s">
        <v>199</v>
      </c>
      <c r="B194" s="93" t="s">
        <v>162</v>
      </c>
      <c r="C194" s="93" t="s">
        <v>797</v>
      </c>
      <c r="D194" s="89" t="s">
        <v>408</v>
      </c>
    </row>
    <row r="195" spans="1:4" x14ac:dyDescent="0.3">
      <c r="A195" s="92" t="s">
        <v>798</v>
      </c>
      <c r="B195" s="93" t="s">
        <v>157</v>
      </c>
      <c r="C195" s="93" t="s">
        <v>799</v>
      </c>
      <c r="D195" s="89" t="s">
        <v>745</v>
      </c>
    </row>
    <row r="196" spans="1:4" x14ac:dyDescent="0.3">
      <c r="A196" s="92" t="s">
        <v>800</v>
      </c>
      <c r="B196" s="93" t="s">
        <v>158</v>
      </c>
      <c r="C196" s="93" t="s">
        <v>801</v>
      </c>
      <c r="D196" s="89" t="s">
        <v>408</v>
      </c>
    </row>
    <row r="197" spans="1:4" x14ac:dyDescent="0.3">
      <c r="A197" s="92" t="s">
        <v>3418</v>
      </c>
      <c r="B197" s="93" t="s">
        <v>169</v>
      </c>
      <c r="C197" s="93" t="s">
        <v>3419</v>
      </c>
      <c r="D197" s="89" t="s">
        <v>3420</v>
      </c>
    </row>
    <row r="198" spans="1:4" x14ac:dyDescent="0.3">
      <c r="A198" s="92" t="s">
        <v>802</v>
      </c>
      <c r="B198" s="93" t="s">
        <v>157</v>
      </c>
      <c r="C198" s="93" t="s">
        <v>804</v>
      </c>
      <c r="D198" s="89" t="s">
        <v>803</v>
      </c>
    </row>
    <row r="199" spans="1:4" x14ac:dyDescent="0.3">
      <c r="A199" s="92" t="s">
        <v>805</v>
      </c>
      <c r="B199" s="93" t="s">
        <v>157</v>
      </c>
      <c r="C199" s="93" t="s">
        <v>807</v>
      </c>
      <c r="D199" s="89" t="s">
        <v>806</v>
      </c>
    </row>
    <row r="200" spans="1:4" x14ac:dyDescent="0.3">
      <c r="A200" s="92" t="s">
        <v>200</v>
      </c>
      <c r="B200" s="93" t="s">
        <v>164</v>
      </c>
      <c r="C200" s="93" t="s">
        <v>809</v>
      </c>
      <c r="D200" s="89" t="s">
        <v>808</v>
      </c>
    </row>
    <row r="201" spans="1:4" x14ac:dyDescent="0.3">
      <c r="A201" s="92" t="s">
        <v>810</v>
      </c>
      <c r="B201" s="93" t="s">
        <v>164</v>
      </c>
      <c r="C201" s="93" t="s">
        <v>812</v>
      </c>
      <c r="D201" s="89" t="s">
        <v>811</v>
      </c>
    </row>
    <row r="202" spans="1:4" x14ac:dyDescent="0.3">
      <c r="A202" s="92" t="s">
        <v>813</v>
      </c>
      <c r="B202" s="93" t="s">
        <v>164</v>
      </c>
      <c r="C202" s="93" t="s">
        <v>815</v>
      </c>
      <c r="D202" s="89" t="s">
        <v>814</v>
      </c>
    </row>
    <row r="203" spans="1:4" x14ac:dyDescent="0.3">
      <c r="A203" s="92" t="s">
        <v>816</v>
      </c>
      <c r="B203" s="93" t="s">
        <v>157</v>
      </c>
      <c r="C203" s="93" t="s">
        <v>818</v>
      </c>
      <c r="D203" s="89" t="s">
        <v>817</v>
      </c>
    </row>
    <row r="204" spans="1:4" x14ac:dyDescent="0.3">
      <c r="A204" s="92" t="s">
        <v>819</v>
      </c>
      <c r="B204" s="93" t="s">
        <v>164</v>
      </c>
      <c r="C204" s="93" t="s">
        <v>821</v>
      </c>
      <c r="D204" s="89" t="s">
        <v>820</v>
      </c>
    </row>
    <row r="205" spans="1:4" x14ac:dyDescent="0.3">
      <c r="A205" s="92" t="s">
        <v>201</v>
      </c>
      <c r="B205" s="93" t="s">
        <v>158</v>
      </c>
      <c r="C205" s="93" t="s">
        <v>822</v>
      </c>
      <c r="D205" s="89" t="s">
        <v>672</v>
      </c>
    </row>
    <row r="206" spans="1:4" x14ac:dyDescent="0.3">
      <c r="A206" s="92" t="s">
        <v>823</v>
      </c>
      <c r="B206" s="93" t="s">
        <v>162</v>
      </c>
      <c r="C206" s="93" t="s">
        <v>825</v>
      </c>
      <c r="D206" s="89" t="s">
        <v>824</v>
      </c>
    </row>
    <row r="207" spans="1:4" x14ac:dyDescent="0.3">
      <c r="A207" s="92" t="s">
        <v>826</v>
      </c>
      <c r="B207" s="93" t="s">
        <v>162</v>
      </c>
      <c r="C207" s="93" t="s">
        <v>828</v>
      </c>
      <c r="D207" s="89" t="s">
        <v>827</v>
      </c>
    </row>
    <row r="208" spans="1:4" x14ac:dyDescent="0.3">
      <c r="A208" s="92" t="s">
        <v>202</v>
      </c>
      <c r="B208" s="93" t="s">
        <v>157</v>
      </c>
      <c r="C208" s="93" t="s">
        <v>830</v>
      </c>
      <c r="D208" s="89" t="s">
        <v>829</v>
      </c>
    </row>
    <row r="209" spans="1:4" x14ac:dyDescent="0.3">
      <c r="A209" s="92" t="s">
        <v>203</v>
      </c>
      <c r="B209" s="93" t="s">
        <v>157</v>
      </c>
      <c r="C209" s="93" t="s">
        <v>832</v>
      </c>
      <c r="D209" s="89" t="s">
        <v>831</v>
      </c>
    </row>
    <row r="210" spans="1:4" x14ac:dyDescent="0.3">
      <c r="A210" s="92" t="s">
        <v>833</v>
      </c>
      <c r="B210" s="93" t="s">
        <v>162</v>
      </c>
      <c r="C210" s="93" t="s">
        <v>835</v>
      </c>
      <c r="D210" s="89" t="s">
        <v>834</v>
      </c>
    </row>
    <row r="211" spans="1:4" x14ac:dyDescent="0.3">
      <c r="A211" s="92" t="s">
        <v>836</v>
      </c>
      <c r="B211" s="93" t="s">
        <v>164</v>
      </c>
      <c r="C211" s="93" t="s">
        <v>837</v>
      </c>
      <c r="D211" s="89" t="s">
        <v>808</v>
      </c>
    </row>
    <row r="212" spans="1:4" x14ac:dyDescent="0.3">
      <c r="A212" s="92" t="s">
        <v>838</v>
      </c>
      <c r="B212" s="93" t="s">
        <v>164</v>
      </c>
      <c r="C212" s="93" t="s">
        <v>839</v>
      </c>
      <c r="D212" s="89" t="s">
        <v>408</v>
      </c>
    </row>
    <row r="213" spans="1:4" x14ac:dyDescent="0.3">
      <c r="A213" s="92" t="s">
        <v>840</v>
      </c>
      <c r="B213" s="93" t="s">
        <v>157</v>
      </c>
      <c r="C213" s="93" t="s">
        <v>841</v>
      </c>
      <c r="D213" s="89" t="s">
        <v>408</v>
      </c>
    </row>
    <row r="214" spans="1:4" x14ac:dyDescent="0.3">
      <c r="A214" s="92" t="s">
        <v>842</v>
      </c>
      <c r="B214" s="93" t="s">
        <v>157</v>
      </c>
      <c r="C214" s="93" t="s">
        <v>843</v>
      </c>
      <c r="D214" s="89" t="s">
        <v>808</v>
      </c>
    </row>
    <row r="215" spans="1:4" x14ac:dyDescent="0.3">
      <c r="A215" s="92" t="s">
        <v>844</v>
      </c>
      <c r="B215" s="93" t="s">
        <v>158</v>
      </c>
      <c r="C215" s="93" t="s">
        <v>846</v>
      </c>
      <c r="D215" s="89" t="s">
        <v>845</v>
      </c>
    </row>
    <row r="216" spans="1:4" x14ac:dyDescent="0.3">
      <c r="A216" s="92" t="s">
        <v>204</v>
      </c>
      <c r="B216" s="93" t="s">
        <v>158</v>
      </c>
      <c r="C216" s="93" t="s">
        <v>847</v>
      </c>
      <c r="D216" s="89" t="s">
        <v>745</v>
      </c>
    </row>
    <row r="217" spans="1:4" x14ac:dyDescent="0.3">
      <c r="A217" s="92" t="s">
        <v>848</v>
      </c>
      <c r="B217" s="93" t="s">
        <v>164</v>
      </c>
      <c r="C217" s="93" t="s">
        <v>850</v>
      </c>
      <c r="D217" s="89" t="s">
        <v>849</v>
      </c>
    </row>
    <row r="218" spans="1:4" x14ac:dyDescent="0.3">
      <c r="A218" s="92" t="s">
        <v>851</v>
      </c>
      <c r="B218" s="93" t="s">
        <v>164</v>
      </c>
      <c r="C218" s="93" t="s">
        <v>852</v>
      </c>
      <c r="D218" s="89" t="s">
        <v>811</v>
      </c>
    </row>
    <row r="219" spans="1:4" x14ac:dyDescent="0.3">
      <c r="A219" s="92" t="s">
        <v>3421</v>
      </c>
      <c r="B219" s="93" t="s">
        <v>157</v>
      </c>
      <c r="C219" s="93" t="s">
        <v>3422</v>
      </c>
      <c r="D219" s="89" t="s">
        <v>811</v>
      </c>
    </row>
    <row r="220" spans="1:4" x14ac:dyDescent="0.3">
      <c r="A220" s="92" t="s">
        <v>854</v>
      </c>
      <c r="B220" s="93" t="s">
        <v>157</v>
      </c>
      <c r="C220" s="93" t="s">
        <v>855</v>
      </c>
      <c r="D220" s="89" t="s">
        <v>829</v>
      </c>
    </row>
    <row r="221" spans="1:4" x14ac:dyDescent="0.3">
      <c r="A221" s="92" t="s">
        <v>856</v>
      </c>
      <c r="B221" s="93" t="s">
        <v>157</v>
      </c>
      <c r="C221" s="93" t="s">
        <v>857</v>
      </c>
      <c r="D221" s="89" t="s">
        <v>824</v>
      </c>
    </row>
    <row r="222" spans="1:4" x14ac:dyDescent="0.3">
      <c r="A222" s="92" t="s">
        <v>858</v>
      </c>
      <c r="B222" s="93" t="s">
        <v>162</v>
      </c>
      <c r="C222" s="93" t="s">
        <v>860</v>
      </c>
      <c r="D222" s="89" t="s">
        <v>859</v>
      </c>
    </row>
    <row r="223" spans="1:4" x14ac:dyDescent="0.3">
      <c r="A223" s="92" t="s">
        <v>205</v>
      </c>
      <c r="B223" s="93" t="s">
        <v>164</v>
      </c>
      <c r="C223" s="93" t="s">
        <v>861</v>
      </c>
      <c r="D223" s="89" t="s">
        <v>418</v>
      </c>
    </row>
    <row r="224" spans="1:4" x14ac:dyDescent="0.3">
      <c r="A224" s="92" t="s">
        <v>862</v>
      </c>
      <c r="B224" s="93" t="s">
        <v>157</v>
      </c>
      <c r="C224" s="93" t="s">
        <v>863</v>
      </c>
      <c r="D224" s="89" t="s">
        <v>672</v>
      </c>
    </row>
    <row r="225" spans="1:4" x14ac:dyDescent="0.3">
      <c r="A225" s="92" t="s">
        <v>864</v>
      </c>
      <c r="B225" s="93" t="s">
        <v>164</v>
      </c>
      <c r="C225" s="93" t="s">
        <v>866</v>
      </c>
      <c r="D225" s="89" t="s">
        <v>865</v>
      </c>
    </row>
    <row r="226" spans="1:4" x14ac:dyDescent="0.3">
      <c r="A226" s="92" t="s">
        <v>867</v>
      </c>
      <c r="B226" s="93" t="s">
        <v>164</v>
      </c>
      <c r="C226" s="93" t="s">
        <v>868</v>
      </c>
      <c r="D226" s="89" t="s">
        <v>834</v>
      </c>
    </row>
    <row r="227" spans="1:4" x14ac:dyDescent="0.3">
      <c r="A227" s="92" t="s">
        <v>206</v>
      </c>
      <c r="B227" s="93" t="s">
        <v>162</v>
      </c>
      <c r="C227" s="93" t="s">
        <v>871</v>
      </c>
      <c r="D227" s="89" t="s">
        <v>870</v>
      </c>
    </row>
    <row r="228" spans="1:4" x14ac:dyDescent="0.3">
      <c r="A228" s="92" t="s">
        <v>207</v>
      </c>
      <c r="B228" s="93" t="s">
        <v>157</v>
      </c>
      <c r="C228" s="93" t="s">
        <v>872</v>
      </c>
      <c r="D228" s="89" t="s">
        <v>463</v>
      </c>
    </row>
    <row r="229" spans="1:4" x14ac:dyDescent="0.3">
      <c r="A229" s="92" t="s">
        <v>208</v>
      </c>
      <c r="B229" s="93" t="s">
        <v>158</v>
      </c>
      <c r="C229" s="93" t="s">
        <v>874</v>
      </c>
      <c r="D229" s="89" t="s">
        <v>873</v>
      </c>
    </row>
    <row r="230" spans="1:4" x14ac:dyDescent="0.3">
      <c r="A230" s="92" t="s">
        <v>875</v>
      </c>
      <c r="B230" s="93" t="s">
        <v>164</v>
      </c>
      <c r="C230" s="93" t="s">
        <v>877</v>
      </c>
      <c r="D230" s="89" t="s">
        <v>876</v>
      </c>
    </row>
    <row r="231" spans="1:4" x14ac:dyDescent="0.3">
      <c r="A231" s="92" t="s">
        <v>878</v>
      </c>
      <c r="B231" s="93" t="s">
        <v>164</v>
      </c>
      <c r="C231" s="93" t="s">
        <v>879</v>
      </c>
      <c r="D231" s="89" t="s">
        <v>824</v>
      </c>
    </row>
    <row r="232" spans="1:4" x14ac:dyDescent="0.3">
      <c r="A232" s="92" t="s">
        <v>880</v>
      </c>
      <c r="B232" s="93" t="s">
        <v>158</v>
      </c>
      <c r="C232" s="93" t="s">
        <v>881</v>
      </c>
      <c r="D232" s="89" t="s">
        <v>811</v>
      </c>
    </row>
    <row r="233" spans="1:4" x14ac:dyDescent="0.3">
      <c r="A233" s="92" t="s">
        <v>209</v>
      </c>
      <c r="B233" s="93" t="s">
        <v>164</v>
      </c>
      <c r="C233" s="93" t="s">
        <v>883</v>
      </c>
      <c r="D233" s="89" t="s">
        <v>882</v>
      </c>
    </row>
    <row r="234" spans="1:4" x14ac:dyDescent="0.3">
      <c r="A234" s="92" t="s">
        <v>884</v>
      </c>
      <c r="B234" s="93" t="s">
        <v>164</v>
      </c>
      <c r="C234" s="93" t="s">
        <v>885</v>
      </c>
      <c r="D234" s="89" t="s">
        <v>824</v>
      </c>
    </row>
    <row r="235" spans="1:4" x14ac:dyDescent="0.3">
      <c r="A235" s="92" t="s">
        <v>886</v>
      </c>
      <c r="B235" s="93" t="s">
        <v>159</v>
      </c>
      <c r="C235" s="93" t="s">
        <v>887</v>
      </c>
      <c r="D235" s="89" t="s">
        <v>824</v>
      </c>
    </row>
    <row r="236" spans="1:4" x14ac:dyDescent="0.3">
      <c r="A236" s="92" t="s">
        <v>888</v>
      </c>
      <c r="B236" s="93" t="s">
        <v>157</v>
      </c>
      <c r="C236" s="93" t="s">
        <v>889</v>
      </c>
      <c r="D236" s="89" t="s">
        <v>829</v>
      </c>
    </row>
    <row r="237" spans="1:4" x14ac:dyDescent="0.3">
      <c r="A237" s="92" t="s">
        <v>890</v>
      </c>
      <c r="B237" s="93" t="s">
        <v>164</v>
      </c>
      <c r="C237" s="93" t="s">
        <v>891</v>
      </c>
      <c r="D237" s="89" t="s">
        <v>408</v>
      </c>
    </row>
    <row r="238" spans="1:4" x14ac:dyDescent="0.3">
      <c r="A238" s="92" t="s">
        <v>892</v>
      </c>
      <c r="B238" s="93" t="s">
        <v>162</v>
      </c>
      <c r="C238" s="93" t="s">
        <v>893</v>
      </c>
      <c r="D238" s="89" t="s">
        <v>824</v>
      </c>
    </row>
    <row r="239" spans="1:4" x14ac:dyDescent="0.3">
      <c r="A239" s="92" t="s">
        <v>894</v>
      </c>
      <c r="B239" s="93" t="s">
        <v>157</v>
      </c>
      <c r="C239" s="93" t="s">
        <v>895</v>
      </c>
      <c r="D239" s="89" t="s">
        <v>859</v>
      </c>
    </row>
    <row r="240" spans="1:4" x14ac:dyDescent="0.3">
      <c r="A240" s="92" t="s">
        <v>896</v>
      </c>
      <c r="B240" s="93" t="s">
        <v>158</v>
      </c>
      <c r="C240" s="93" t="s">
        <v>897</v>
      </c>
      <c r="D240" s="89" t="s">
        <v>873</v>
      </c>
    </row>
    <row r="241" spans="1:4" x14ac:dyDescent="0.3">
      <c r="A241" s="92" t="s">
        <v>898</v>
      </c>
      <c r="B241" s="93" t="s">
        <v>157</v>
      </c>
      <c r="C241" s="93" t="s">
        <v>899</v>
      </c>
      <c r="D241" s="89" t="s">
        <v>745</v>
      </c>
    </row>
    <row r="242" spans="1:4" x14ac:dyDescent="0.3">
      <c r="A242" s="92" t="s">
        <v>210</v>
      </c>
      <c r="B242" s="93" t="s">
        <v>158</v>
      </c>
      <c r="C242" s="93" t="s">
        <v>901</v>
      </c>
      <c r="D242" s="89" t="s">
        <v>900</v>
      </c>
    </row>
    <row r="243" spans="1:4" x14ac:dyDescent="0.3">
      <c r="A243" s="92" t="s">
        <v>902</v>
      </c>
      <c r="B243" s="93" t="s">
        <v>157</v>
      </c>
      <c r="C243" s="93" t="s">
        <v>904</v>
      </c>
      <c r="D243" s="89" t="s">
        <v>903</v>
      </c>
    </row>
    <row r="244" spans="1:4" x14ac:dyDescent="0.3">
      <c r="A244" s="92" t="s">
        <v>905</v>
      </c>
      <c r="B244" s="93" t="s">
        <v>162</v>
      </c>
      <c r="C244" s="93" t="s">
        <v>906</v>
      </c>
      <c r="D244" s="89" t="s">
        <v>808</v>
      </c>
    </row>
    <row r="245" spans="1:4" x14ac:dyDescent="0.3">
      <c r="A245" s="92" t="s">
        <v>907</v>
      </c>
      <c r="B245" s="93" t="s">
        <v>157</v>
      </c>
      <c r="C245" s="93" t="s">
        <v>908</v>
      </c>
      <c r="D245" s="89" t="s">
        <v>873</v>
      </c>
    </row>
    <row r="246" spans="1:4" x14ac:dyDescent="0.3">
      <c r="A246" s="92" t="s">
        <v>909</v>
      </c>
      <c r="B246" s="93" t="s">
        <v>164</v>
      </c>
      <c r="C246" s="93" t="s">
        <v>911</v>
      </c>
      <c r="D246" s="89" t="s">
        <v>910</v>
      </c>
    </row>
    <row r="247" spans="1:4" x14ac:dyDescent="0.3">
      <c r="A247" s="92" t="s">
        <v>3423</v>
      </c>
      <c r="B247" s="93" t="s">
        <v>157</v>
      </c>
      <c r="C247" s="93" t="s">
        <v>3424</v>
      </c>
      <c r="D247" s="89" t="s">
        <v>3425</v>
      </c>
    </row>
    <row r="248" spans="1:4" x14ac:dyDescent="0.3">
      <c r="A248" s="92" t="s">
        <v>211</v>
      </c>
      <c r="B248" s="93" t="s">
        <v>164</v>
      </c>
      <c r="C248" s="93" t="s">
        <v>912</v>
      </c>
      <c r="D248" s="89" t="s">
        <v>824</v>
      </c>
    </row>
    <row r="249" spans="1:4" x14ac:dyDescent="0.3">
      <c r="A249" s="92" t="s">
        <v>913</v>
      </c>
      <c r="B249" s="93" t="s">
        <v>164</v>
      </c>
      <c r="C249" s="93" t="s">
        <v>914</v>
      </c>
      <c r="D249" s="89" t="s">
        <v>745</v>
      </c>
    </row>
    <row r="250" spans="1:4" x14ac:dyDescent="0.3">
      <c r="A250" s="92" t="s">
        <v>915</v>
      </c>
      <c r="B250" s="93" t="s">
        <v>164</v>
      </c>
      <c r="C250" s="93" t="s">
        <v>916</v>
      </c>
      <c r="D250" s="89" t="s">
        <v>900</v>
      </c>
    </row>
    <row r="251" spans="1:4" x14ac:dyDescent="0.3">
      <c r="A251" s="92" t="s">
        <v>917</v>
      </c>
      <c r="B251" s="93" t="s">
        <v>157</v>
      </c>
      <c r="C251" s="93" t="s">
        <v>919</v>
      </c>
      <c r="D251" s="89" t="s">
        <v>918</v>
      </c>
    </row>
    <row r="252" spans="1:4" x14ac:dyDescent="0.3">
      <c r="A252" s="92" t="s">
        <v>920</v>
      </c>
      <c r="B252" s="93" t="s">
        <v>164</v>
      </c>
      <c r="C252" s="93" t="s">
        <v>921</v>
      </c>
      <c r="D252" s="89" t="s">
        <v>438</v>
      </c>
    </row>
    <row r="253" spans="1:4" x14ac:dyDescent="0.3">
      <c r="A253" s="92" t="s">
        <v>922</v>
      </c>
      <c r="B253" s="93" t="s">
        <v>164</v>
      </c>
      <c r="C253" s="93" t="s">
        <v>923</v>
      </c>
      <c r="D253" s="89" t="s">
        <v>824</v>
      </c>
    </row>
    <row r="254" spans="1:4" x14ac:dyDescent="0.3">
      <c r="A254" s="92" t="s">
        <v>924</v>
      </c>
      <c r="B254" s="93" t="s">
        <v>164</v>
      </c>
      <c r="C254" s="93" t="s">
        <v>926</v>
      </c>
      <c r="D254" s="89" t="s">
        <v>925</v>
      </c>
    </row>
    <row r="255" spans="1:4" x14ac:dyDescent="0.3">
      <c r="A255" s="92" t="s">
        <v>212</v>
      </c>
      <c r="B255" s="93" t="s">
        <v>164</v>
      </c>
      <c r="C255" s="93" t="s">
        <v>928</v>
      </c>
      <c r="D255" s="89" t="s">
        <v>927</v>
      </c>
    </row>
    <row r="256" spans="1:4" x14ac:dyDescent="0.3">
      <c r="A256" s="92" t="s">
        <v>213</v>
      </c>
      <c r="B256" s="93" t="s">
        <v>164</v>
      </c>
      <c r="C256" s="93" t="s">
        <v>929</v>
      </c>
      <c r="D256" s="89" t="s">
        <v>463</v>
      </c>
    </row>
    <row r="257" spans="1:4" x14ac:dyDescent="0.3">
      <c r="A257" s="92" t="s">
        <v>214</v>
      </c>
      <c r="B257" s="93" t="s">
        <v>164</v>
      </c>
      <c r="C257" s="93" t="s">
        <v>930</v>
      </c>
      <c r="D257" s="89" t="s">
        <v>808</v>
      </c>
    </row>
    <row r="258" spans="1:4" x14ac:dyDescent="0.3">
      <c r="A258" s="92" t="s">
        <v>931</v>
      </c>
      <c r="B258" s="93" t="s">
        <v>162</v>
      </c>
      <c r="C258" s="93" t="s">
        <v>933</v>
      </c>
      <c r="D258" s="89" t="s">
        <v>932</v>
      </c>
    </row>
    <row r="259" spans="1:4" x14ac:dyDescent="0.3">
      <c r="A259" s="92" t="s">
        <v>934</v>
      </c>
      <c r="B259" s="93" t="s">
        <v>164</v>
      </c>
      <c r="C259" s="93" t="s">
        <v>935</v>
      </c>
      <c r="D259" s="89" t="s">
        <v>408</v>
      </c>
    </row>
    <row r="260" spans="1:4" x14ac:dyDescent="0.3">
      <c r="A260" s="92" t="s">
        <v>215</v>
      </c>
      <c r="B260" s="93" t="s">
        <v>164</v>
      </c>
      <c r="C260" s="93" t="s">
        <v>937</v>
      </c>
      <c r="D260" s="89" t="s">
        <v>936</v>
      </c>
    </row>
    <row r="261" spans="1:4" x14ac:dyDescent="0.3">
      <c r="A261" s="92" t="s">
        <v>938</v>
      </c>
      <c r="B261" s="93" t="s">
        <v>164</v>
      </c>
      <c r="C261" s="93" t="s">
        <v>939</v>
      </c>
      <c r="D261" s="89" t="s">
        <v>745</v>
      </c>
    </row>
    <row r="262" spans="1:4" x14ac:dyDescent="0.3">
      <c r="A262" s="92" t="s">
        <v>940</v>
      </c>
      <c r="B262" s="93" t="s">
        <v>164</v>
      </c>
      <c r="C262" s="93" t="s">
        <v>941</v>
      </c>
      <c r="D262" s="89" t="s">
        <v>808</v>
      </c>
    </row>
    <row r="263" spans="1:4" x14ac:dyDescent="0.3">
      <c r="A263" s="92" t="s">
        <v>942</v>
      </c>
      <c r="B263" s="93" t="s">
        <v>164</v>
      </c>
      <c r="C263" s="93" t="s">
        <v>943</v>
      </c>
      <c r="D263" s="89" t="s">
        <v>418</v>
      </c>
    </row>
    <row r="264" spans="1:4" x14ac:dyDescent="0.3">
      <c r="A264" s="92" t="s">
        <v>944</v>
      </c>
      <c r="B264" s="93" t="s">
        <v>162</v>
      </c>
      <c r="C264" s="93" t="s">
        <v>945</v>
      </c>
      <c r="D264" s="89" t="s">
        <v>824</v>
      </c>
    </row>
    <row r="265" spans="1:4" x14ac:dyDescent="0.3">
      <c r="A265" s="92" t="s">
        <v>946</v>
      </c>
      <c r="B265" s="93" t="s">
        <v>157</v>
      </c>
      <c r="C265" s="93" t="s">
        <v>947</v>
      </c>
      <c r="D265" s="89" t="s">
        <v>853</v>
      </c>
    </row>
    <row r="266" spans="1:4" x14ac:dyDescent="0.3">
      <c r="A266" s="92" t="s">
        <v>948</v>
      </c>
      <c r="B266" s="93" t="s">
        <v>159</v>
      </c>
      <c r="C266" s="93" t="s">
        <v>950</v>
      </c>
      <c r="D266" s="89" t="s">
        <v>949</v>
      </c>
    </row>
    <row r="267" spans="1:4" x14ac:dyDescent="0.3">
      <c r="A267" s="92" t="s">
        <v>216</v>
      </c>
      <c r="B267" s="93" t="s">
        <v>162</v>
      </c>
      <c r="C267" s="93" t="s">
        <v>952</v>
      </c>
      <c r="D267" s="89" t="s">
        <v>951</v>
      </c>
    </row>
    <row r="268" spans="1:4" x14ac:dyDescent="0.3">
      <c r="A268" s="92" t="s">
        <v>953</v>
      </c>
      <c r="B268" s="93" t="s">
        <v>164</v>
      </c>
      <c r="C268" s="93" t="s">
        <v>954</v>
      </c>
      <c r="D268" s="89" t="s">
        <v>873</v>
      </c>
    </row>
    <row r="269" spans="1:4" x14ac:dyDescent="0.3">
      <c r="A269" s="92" t="s">
        <v>955</v>
      </c>
      <c r="B269" s="93" t="s">
        <v>157</v>
      </c>
      <c r="C269" s="93" t="s">
        <v>956</v>
      </c>
      <c r="D269" s="89" t="s">
        <v>834</v>
      </c>
    </row>
    <row r="270" spans="1:4" x14ac:dyDescent="0.3">
      <c r="A270" s="92" t="s">
        <v>957</v>
      </c>
      <c r="B270" s="93" t="s">
        <v>159</v>
      </c>
      <c r="C270" s="93" t="s">
        <v>958</v>
      </c>
      <c r="D270" s="89" t="s">
        <v>873</v>
      </c>
    </row>
    <row r="271" spans="1:4" x14ac:dyDescent="0.3">
      <c r="A271" s="92" t="s">
        <v>959</v>
      </c>
      <c r="B271" s="93" t="s">
        <v>164</v>
      </c>
      <c r="C271" s="93" t="s">
        <v>960</v>
      </c>
      <c r="D271" s="89" t="s">
        <v>463</v>
      </c>
    </row>
    <row r="272" spans="1:4" x14ac:dyDescent="0.3">
      <c r="A272" s="92" t="s">
        <v>961</v>
      </c>
      <c r="B272" s="93" t="s">
        <v>157</v>
      </c>
      <c r="C272" s="93" t="s">
        <v>962</v>
      </c>
      <c r="D272" s="89" t="s">
        <v>408</v>
      </c>
    </row>
    <row r="273" spans="1:4" x14ac:dyDescent="0.3">
      <c r="A273" s="92" t="s">
        <v>963</v>
      </c>
      <c r="B273" s="93" t="s">
        <v>164</v>
      </c>
      <c r="C273" s="93" t="s">
        <v>965</v>
      </c>
      <c r="D273" s="89" t="s">
        <v>964</v>
      </c>
    </row>
    <row r="274" spans="1:4" x14ac:dyDescent="0.3">
      <c r="A274" s="92" t="s">
        <v>966</v>
      </c>
      <c r="B274" s="93" t="s">
        <v>164</v>
      </c>
      <c r="C274" s="93" t="s">
        <v>967</v>
      </c>
      <c r="D274" s="89" t="s">
        <v>745</v>
      </c>
    </row>
    <row r="275" spans="1:4" x14ac:dyDescent="0.3">
      <c r="A275" s="92" t="s">
        <v>968</v>
      </c>
      <c r="B275" s="93" t="s">
        <v>164</v>
      </c>
      <c r="C275" s="93" t="s">
        <v>969</v>
      </c>
      <c r="D275" s="89" t="s">
        <v>745</v>
      </c>
    </row>
    <row r="276" spans="1:4" x14ac:dyDescent="0.3">
      <c r="A276" s="92" t="s">
        <v>970</v>
      </c>
      <c r="B276" s="93" t="s">
        <v>157</v>
      </c>
      <c r="C276" s="93" t="s">
        <v>972</v>
      </c>
      <c r="D276" s="89" t="s">
        <v>971</v>
      </c>
    </row>
    <row r="277" spans="1:4" x14ac:dyDescent="0.3">
      <c r="A277" s="92" t="s">
        <v>973</v>
      </c>
      <c r="B277" s="93" t="s">
        <v>164</v>
      </c>
      <c r="C277" s="93" t="s">
        <v>975</v>
      </c>
      <c r="D277" s="89" t="s">
        <v>974</v>
      </c>
    </row>
    <row r="278" spans="1:4" x14ac:dyDescent="0.3">
      <c r="A278" s="92" t="s">
        <v>3426</v>
      </c>
      <c r="B278" s="93" t="s">
        <v>162</v>
      </c>
      <c r="C278" s="93" t="s">
        <v>3427</v>
      </c>
      <c r="D278" s="89" t="s">
        <v>1378</v>
      </c>
    </row>
    <row r="279" spans="1:4" x14ac:dyDescent="0.3">
      <c r="A279" s="92" t="s">
        <v>976</v>
      </c>
      <c r="B279" s="93" t="s">
        <v>157</v>
      </c>
      <c r="C279" s="93" t="s">
        <v>977</v>
      </c>
      <c r="D279" s="89" t="s">
        <v>834</v>
      </c>
    </row>
    <row r="280" spans="1:4" x14ac:dyDescent="0.3">
      <c r="A280" s="92" t="s">
        <v>978</v>
      </c>
      <c r="B280" s="93" t="s">
        <v>164</v>
      </c>
      <c r="C280" s="93" t="s">
        <v>979</v>
      </c>
      <c r="D280" s="89" t="s">
        <v>408</v>
      </c>
    </row>
    <row r="281" spans="1:4" x14ac:dyDescent="0.3">
      <c r="A281" s="92" t="s">
        <v>980</v>
      </c>
      <c r="B281" s="93" t="s">
        <v>164</v>
      </c>
      <c r="C281" s="93" t="s">
        <v>981</v>
      </c>
      <c r="D281" s="89" t="s">
        <v>873</v>
      </c>
    </row>
    <row r="282" spans="1:4" x14ac:dyDescent="0.3">
      <c r="A282" s="92" t="s">
        <v>3428</v>
      </c>
      <c r="B282" s="93" t="s">
        <v>169</v>
      </c>
      <c r="C282" s="93" t="s">
        <v>3429</v>
      </c>
      <c r="D282" s="89" t="s">
        <v>853</v>
      </c>
    </row>
    <row r="283" spans="1:4" x14ac:dyDescent="0.3">
      <c r="A283" s="92" t="s">
        <v>982</v>
      </c>
      <c r="B283" s="93" t="s">
        <v>164</v>
      </c>
      <c r="C283" s="93" t="s">
        <v>984</v>
      </c>
      <c r="D283" s="89" t="s">
        <v>983</v>
      </c>
    </row>
    <row r="284" spans="1:4" x14ac:dyDescent="0.3">
      <c r="A284" s="92" t="s">
        <v>985</v>
      </c>
      <c r="B284" s="93" t="s">
        <v>157</v>
      </c>
      <c r="C284" s="93" t="s">
        <v>986</v>
      </c>
      <c r="D284" s="89" t="s">
        <v>824</v>
      </c>
    </row>
    <row r="285" spans="1:4" x14ac:dyDescent="0.3">
      <c r="A285" s="92" t="s">
        <v>3430</v>
      </c>
      <c r="B285" s="93" t="s">
        <v>158</v>
      </c>
      <c r="C285" s="93" t="s">
        <v>3431</v>
      </c>
      <c r="D285" s="89" t="s">
        <v>463</v>
      </c>
    </row>
    <row r="286" spans="1:4" x14ac:dyDescent="0.3">
      <c r="A286" s="92" t="s">
        <v>987</v>
      </c>
      <c r="B286" s="93" t="s">
        <v>157</v>
      </c>
      <c r="C286" s="93" t="s">
        <v>988</v>
      </c>
      <c r="D286" s="89" t="s">
        <v>829</v>
      </c>
    </row>
    <row r="287" spans="1:4" x14ac:dyDescent="0.3">
      <c r="A287" s="92" t="s">
        <v>989</v>
      </c>
      <c r="B287" s="93" t="s">
        <v>162</v>
      </c>
      <c r="C287" s="93" t="s">
        <v>990</v>
      </c>
      <c r="D287" s="89" t="s">
        <v>745</v>
      </c>
    </row>
    <row r="288" spans="1:4" x14ac:dyDescent="0.3">
      <c r="A288" s="92" t="s">
        <v>992</v>
      </c>
      <c r="B288" s="93" t="s">
        <v>162</v>
      </c>
      <c r="C288" s="93" t="s">
        <v>994</v>
      </c>
      <c r="D288" s="89" t="s">
        <v>993</v>
      </c>
    </row>
    <row r="289" spans="1:4" x14ac:dyDescent="0.3">
      <c r="A289" s="92" t="s">
        <v>3432</v>
      </c>
      <c r="B289" s="93" t="s">
        <v>164</v>
      </c>
      <c r="C289" s="93" t="s">
        <v>3433</v>
      </c>
      <c r="D289" s="89" t="s">
        <v>408</v>
      </c>
    </row>
    <row r="290" spans="1:4" x14ac:dyDescent="0.3">
      <c r="A290" s="92" t="s">
        <v>995</v>
      </c>
      <c r="B290" s="93" t="s">
        <v>164</v>
      </c>
      <c r="C290" s="93" t="s">
        <v>996</v>
      </c>
      <c r="D290" s="89" t="s">
        <v>438</v>
      </c>
    </row>
    <row r="291" spans="1:4" x14ac:dyDescent="0.3">
      <c r="A291" s="92" t="s">
        <v>217</v>
      </c>
      <c r="B291" s="93" t="s">
        <v>164</v>
      </c>
      <c r="C291" s="93" t="s">
        <v>997</v>
      </c>
      <c r="D291" s="89" t="s">
        <v>745</v>
      </c>
    </row>
    <row r="292" spans="1:4" x14ac:dyDescent="0.3">
      <c r="A292" s="92" t="s">
        <v>998</v>
      </c>
      <c r="B292" s="93" t="s">
        <v>164</v>
      </c>
      <c r="C292" s="93" t="s">
        <v>999</v>
      </c>
      <c r="D292" s="89" t="s">
        <v>418</v>
      </c>
    </row>
    <row r="293" spans="1:4" x14ac:dyDescent="0.3">
      <c r="A293" s="92" t="s">
        <v>1000</v>
      </c>
      <c r="B293" s="93" t="s">
        <v>157</v>
      </c>
      <c r="C293" s="93" t="s">
        <v>1001</v>
      </c>
      <c r="D293" s="89" t="s">
        <v>903</v>
      </c>
    </row>
    <row r="294" spans="1:4" x14ac:dyDescent="0.3">
      <c r="A294" s="92" t="s">
        <v>1002</v>
      </c>
      <c r="B294" s="93" t="s">
        <v>157</v>
      </c>
      <c r="C294" s="93" t="s">
        <v>1003</v>
      </c>
      <c r="D294" s="89" t="s">
        <v>824</v>
      </c>
    </row>
    <row r="295" spans="1:4" x14ac:dyDescent="0.3">
      <c r="A295" s="92" t="s">
        <v>1004</v>
      </c>
      <c r="B295" s="93" t="s">
        <v>164</v>
      </c>
      <c r="C295" s="93" t="s">
        <v>1005</v>
      </c>
      <c r="D295" s="89" t="s">
        <v>808</v>
      </c>
    </row>
    <row r="296" spans="1:4" x14ac:dyDescent="0.3">
      <c r="A296" s="92" t="s">
        <v>1006</v>
      </c>
      <c r="B296" s="93" t="s">
        <v>157</v>
      </c>
      <c r="C296" s="93" t="s">
        <v>1008</v>
      </c>
      <c r="D296" s="89" t="s">
        <v>1007</v>
      </c>
    </row>
    <row r="297" spans="1:4" x14ac:dyDescent="0.3">
      <c r="A297" s="92" t="s">
        <v>1009</v>
      </c>
      <c r="B297" s="93" t="s">
        <v>158</v>
      </c>
      <c r="C297" s="93" t="s">
        <v>1010</v>
      </c>
      <c r="D297" s="89" t="s">
        <v>803</v>
      </c>
    </row>
    <row r="298" spans="1:4" x14ac:dyDescent="0.3">
      <c r="A298" s="92" t="s">
        <v>218</v>
      </c>
      <c r="B298" s="93" t="s">
        <v>164</v>
      </c>
      <c r="C298" s="93" t="s">
        <v>1011</v>
      </c>
      <c r="D298" s="89" t="s">
        <v>808</v>
      </c>
    </row>
    <row r="299" spans="1:4" x14ac:dyDescent="0.3">
      <c r="A299" s="92" t="s">
        <v>1012</v>
      </c>
      <c r="B299" s="93" t="s">
        <v>164</v>
      </c>
      <c r="C299" s="93" t="s">
        <v>1013</v>
      </c>
      <c r="D299" s="89" t="s">
        <v>745</v>
      </c>
    </row>
    <row r="300" spans="1:4" x14ac:dyDescent="0.3">
      <c r="A300" s="92" t="s">
        <v>219</v>
      </c>
      <c r="B300" s="93" t="s">
        <v>164</v>
      </c>
      <c r="C300" s="93" t="s">
        <v>1014</v>
      </c>
      <c r="D300" s="89" t="s">
        <v>824</v>
      </c>
    </row>
    <row r="301" spans="1:4" x14ac:dyDescent="0.3">
      <c r="A301" s="92" t="s">
        <v>1015</v>
      </c>
      <c r="B301" s="93" t="s">
        <v>164</v>
      </c>
      <c r="C301" s="93" t="s">
        <v>1016</v>
      </c>
      <c r="D301" s="89" t="s">
        <v>824</v>
      </c>
    </row>
    <row r="302" spans="1:4" x14ac:dyDescent="0.3">
      <c r="A302" s="92" t="s">
        <v>1017</v>
      </c>
      <c r="B302" s="93" t="s">
        <v>164</v>
      </c>
      <c r="C302" s="93" t="s">
        <v>1018</v>
      </c>
      <c r="D302" s="89" t="s">
        <v>463</v>
      </c>
    </row>
    <row r="303" spans="1:4" x14ac:dyDescent="0.3">
      <c r="A303" s="92" t="s">
        <v>1019</v>
      </c>
      <c r="B303" s="93" t="s">
        <v>164</v>
      </c>
      <c r="C303" s="93" t="s">
        <v>1020</v>
      </c>
      <c r="D303" s="89" t="s">
        <v>811</v>
      </c>
    </row>
    <row r="304" spans="1:4" x14ac:dyDescent="0.3">
      <c r="A304" s="92" t="s">
        <v>1021</v>
      </c>
      <c r="B304" s="93" t="s">
        <v>164</v>
      </c>
      <c r="C304" s="93" t="s">
        <v>1023</v>
      </c>
      <c r="D304" s="89" t="s">
        <v>1022</v>
      </c>
    </row>
    <row r="305" spans="1:4" x14ac:dyDescent="0.3">
      <c r="A305" s="92" t="s">
        <v>1024</v>
      </c>
      <c r="B305" s="93" t="s">
        <v>164</v>
      </c>
      <c r="C305" s="93" t="s">
        <v>1025</v>
      </c>
      <c r="D305" s="89" t="s">
        <v>408</v>
      </c>
    </row>
    <row r="306" spans="1:4" x14ac:dyDescent="0.3">
      <c r="A306" s="92" t="s">
        <v>220</v>
      </c>
      <c r="B306" s="93" t="s">
        <v>164</v>
      </c>
      <c r="C306" s="93" t="s">
        <v>1026</v>
      </c>
      <c r="D306" s="89" t="s">
        <v>463</v>
      </c>
    </row>
    <row r="307" spans="1:4" x14ac:dyDescent="0.3">
      <c r="A307" s="92" t="s">
        <v>1027</v>
      </c>
      <c r="B307" s="93" t="s">
        <v>157</v>
      </c>
      <c r="C307" s="93" t="s">
        <v>1028</v>
      </c>
      <c r="D307" s="89" t="s">
        <v>463</v>
      </c>
    </row>
    <row r="308" spans="1:4" x14ac:dyDescent="0.3">
      <c r="A308" s="92" t="s">
        <v>1029</v>
      </c>
      <c r="B308" s="93" t="s">
        <v>162</v>
      </c>
      <c r="C308" s="93" t="s">
        <v>1030</v>
      </c>
      <c r="D308" s="89" t="s">
        <v>824</v>
      </c>
    </row>
    <row r="309" spans="1:4" x14ac:dyDescent="0.3">
      <c r="A309" s="92" t="s">
        <v>221</v>
      </c>
      <c r="B309" s="93" t="s">
        <v>162</v>
      </c>
      <c r="C309" s="93" t="s">
        <v>1031</v>
      </c>
      <c r="D309" s="89" t="s">
        <v>505</v>
      </c>
    </row>
    <row r="310" spans="1:4" x14ac:dyDescent="0.3">
      <c r="A310" s="92" t="s">
        <v>1032</v>
      </c>
      <c r="B310" s="93" t="s">
        <v>158</v>
      </c>
      <c r="C310" s="93" t="s">
        <v>1033</v>
      </c>
      <c r="D310" s="89" t="s">
        <v>408</v>
      </c>
    </row>
    <row r="311" spans="1:4" x14ac:dyDescent="0.3">
      <c r="A311" s="92" t="s">
        <v>1034</v>
      </c>
      <c r="B311" s="93" t="s">
        <v>158</v>
      </c>
      <c r="C311" s="93" t="s">
        <v>1036</v>
      </c>
      <c r="D311" s="89" t="s">
        <v>1035</v>
      </c>
    </row>
    <row r="312" spans="1:4" x14ac:dyDescent="0.3">
      <c r="A312" s="92" t="s">
        <v>222</v>
      </c>
      <c r="B312" s="93" t="s">
        <v>158</v>
      </c>
      <c r="C312" s="93" t="s">
        <v>1038</v>
      </c>
      <c r="D312" s="89" t="s">
        <v>1037</v>
      </c>
    </row>
    <row r="313" spans="1:4" x14ac:dyDescent="0.3">
      <c r="A313" s="92" t="s">
        <v>1039</v>
      </c>
      <c r="B313" s="93" t="s">
        <v>162</v>
      </c>
      <c r="C313" s="93" t="s">
        <v>1041</v>
      </c>
      <c r="D313" s="89" t="s">
        <v>1040</v>
      </c>
    </row>
    <row r="314" spans="1:4" x14ac:dyDescent="0.3">
      <c r="A314" s="92" t="s">
        <v>3434</v>
      </c>
      <c r="B314" s="93" t="s">
        <v>159</v>
      </c>
      <c r="C314" s="93" t="s">
        <v>3435</v>
      </c>
      <c r="D314" s="89" t="s">
        <v>1155</v>
      </c>
    </row>
    <row r="315" spans="1:4" x14ac:dyDescent="0.3">
      <c r="A315" s="92" t="s">
        <v>223</v>
      </c>
      <c r="B315" s="93" t="s">
        <v>158</v>
      </c>
      <c r="C315" s="93" t="s">
        <v>1044</v>
      </c>
      <c r="D315" s="89" t="s">
        <v>1043</v>
      </c>
    </row>
    <row r="316" spans="1:4" x14ac:dyDescent="0.3">
      <c r="A316" s="92" t="s">
        <v>1045</v>
      </c>
      <c r="B316" s="93" t="s">
        <v>158</v>
      </c>
      <c r="C316" s="93" t="s">
        <v>1046</v>
      </c>
      <c r="D316" s="89" t="s">
        <v>408</v>
      </c>
    </row>
    <row r="317" spans="1:4" x14ac:dyDescent="0.3">
      <c r="A317" s="92" t="s">
        <v>1047</v>
      </c>
      <c r="B317" s="93" t="s">
        <v>162</v>
      </c>
      <c r="C317" s="93" t="s">
        <v>1048</v>
      </c>
      <c r="D317" s="89" t="s">
        <v>408</v>
      </c>
    </row>
    <row r="318" spans="1:4" x14ac:dyDescent="0.3">
      <c r="A318" s="92" t="s">
        <v>1049</v>
      </c>
      <c r="B318" s="93" t="s">
        <v>158</v>
      </c>
      <c r="C318" s="93" t="s">
        <v>1050</v>
      </c>
      <c r="D318" s="89" t="s">
        <v>408</v>
      </c>
    </row>
    <row r="319" spans="1:4" x14ac:dyDescent="0.3">
      <c r="A319" s="92" t="s">
        <v>1051</v>
      </c>
      <c r="B319" s="93" t="s">
        <v>158</v>
      </c>
      <c r="C319" s="93" t="s">
        <v>1053</v>
      </c>
      <c r="D319" s="89" t="s">
        <v>1052</v>
      </c>
    </row>
    <row r="320" spans="1:4" x14ac:dyDescent="0.3">
      <c r="A320" s="92" t="s">
        <v>1054</v>
      </c>
      <c r="B320" s="93" t="s">
        <v>164</v>
      </c>
      <c r="C320" s="93" t="s">
        <v>1055</v>
      </c>
      <c r="D320" s="89" t="s">
        <v>408</v>
      </c>
    </row>
    <row r="321" spans="1:4" x14ac:dyDescent="0.3">
      <c r="A321" s="92" t="s">
        <v>1056</v>
      </c>
      <c r="B321" s="93" t="s">
        <v>158</v>
      </c>
      <c r="C321" s="93" t="s">
        <v>1057</v>
      </c>
      <c r="D321" s="89" t="s">
        <v>408</v>
      </c>
    </row>
    <row r="322" spans="1:4" x14ac:dyDescent="0.3">
      <c r="A322" s="92" t="s">
        <v>1058</v>
      </c>
      <c r="B322" s="93" t="s">
        <v>158</v>
      </c>
      <c r="C322" s="93" t="s">
        <v>1060</v>
      </c>
      <c r="D322" s="89" t="s">
        <v>1059</v>
      </c>
    </row>
    <row r="323" spans="1:4" x14ac:dyDescent="0.3">
      <c r="A323" s="92" t="s">
        <v>1061</v>
      </c>
      <c r="B323" s="93" t="s">
        <v>158</v>
      </c>
      <c r="C323" s="93" t="s">
        <v>1063</v>
      </c>
      <c r="D323" s="89" t="s">
        <v>1062</v>
      </c>
    </row>
    <row r="324" spans="1:4" x14ac:dyDescent="0.3">
      <c r="A324" s="92" t="s">
        <v>1064</v>
      </c>
      <c r="B324" s="93" t="s">
        <v>158</v>
      </c>
      <c r="C324" s="93" t="s">
        <v>1065</v>
      </c>
      <c r="D324" s="89" t="s">
        <v>405</v>
      </c>
    </row>
    <row r="325" spans="1:4" x14ac:dyDescent="0.3">
      <c r="A325" s="92" t="s">
        <v>1066</v>
      </c>
      <c r="B325" s="93" t="s">
        <v>164</v>
      </c>
      <c r="C325" s="93" t="s">
        <v>1067</v>
      </c>
      <c r="D325" s="89" t="s">
        <v>408</v>
      </c>
    </row>
    <row r="326" spans="1:4" x14ac:dyDescent="0.3">
      <c r="A326" s="92" t="s">
        <v>224</v>
      </c>
      <c r="B326" s="93" t="s">
        <v>164</v>
      </c>
      <c r="C326" s="93" t="s">
        <v>1068</v>
      </c>
      <c r="D326" s="89" t="s">
        <v>403</v>
      </c>
    </row>
    <row r="327" spans="1:4" x14ac:dyDescent="0.3">
      <c r="A327" s="92" t="s">
        <v>1069</v>
      </c>
      <c r="B327" s="93" t="s">
        <v>158</v>
      </c>
      <c r="C327" s="93" t="s">
        <v>1071</v>
      </c>
      <c r="D327" s="89" t="s">
        <v>1070</v>
      </c>
    </row>
    <row r="328" spans="1:4" x14ac:dyDescent="0.3">
      <c r="A328" s="92" t="s">
        <v>225</v>
      </c>
      <c r="B328" s="93" t="s">
        <v>164</v>
      </c>
      <c r="C328" s="93" t="s">
        <v>1072</v>
      </c>
      <c r="D328" s="89" t="s">
        <v>496</v>
      </c>
    </row>
    <row r="329" spans="1:4" x14ac:dyDescent="0.3">
      <c r="A329" s="92" t="s">
        <v>3436</v>
      </c>
      <c r="B329" s="93" t="s">
        <v>157</v>
      </c>
      <c r="C329" s="93" t="s">
        <v>3437</v>
      </c>
      <c r="D329" s="89" t="s">
        <v>3438</v>
      </c>
    </row>
    <row r="330" spans="1:4" x14ac:dyDescent="0.3">
      <c r="A330" s="92" t="s">
        <v>1073</v>
      </c>
      <c r="B330" s="93" t="s">
        <v>158</v>
      </c>
      <c r="C330" s="93" t="s">
        <v>1074</v>
      </c>
      <c r="D330" s="89" t="s">
        <v>785</v>
      </c>
    </row>
    <row r="331" spans="1:4" x14ac:dyDescent="0.3">
      <c r="A331" s="92" t="s">
        <v>1075</v>
      </c>
      <c r="B331" s="93" t="s">
        <v>158</v>
      </c>
      <c r="C331" s="93" t="s">
        <v>1077</v>
      </c>
      <c r="D331" s="89" t="s">
        <v>1076</v>
      </c>
    </row>
    <row r="332" spans="1:4" x14ac:dyDescent="0.3">
      <c r="A332" s="92" t="s">
        <v>1078</v>
      </c>
      <c r="B332" s="93" t="s">
        <v>162</v>
      </c>
      <c r="C332" s="93" t="s">
        <v>1079</v>
      </c>
      <c r="D332" s="89" t="s">
        <v>724</v>
      </c>
    </row>
    <row r="333" spans="1:4" x14ac:dyDescent="0.3">
      <c r="A333" s="92" t="s">
        <v>3439</v>
      </c>
      <c r="B333" s="93" t="s">
        <v>169</v>
      </c>
      <c r="C333" s="93" t="s">
        <v>3440</v>
      </c>
      <c r="D333" s="89" t="s">
        <v>408</v>
      </c>
    </row>
    <row r="334" spans="1:4" x14ac:dyDescent="0.3">
      <c r="A334" s="92" t="s">
        <v>1080</v>
      </c>
      <c r="B334" s="93" t="s">
        <v>164</v>
      </c>
      <c r="C334" s="93" t="s">
        <v>1081</v>
      </c>
      <c r="D334" s="89" t="s">
        <v>408</v>
      </c>
    </row>
    <row r="335" spans="1:4" x14ac:dyDescent="0.3">
      <c r="A335" s="92" t="s">
        <v>1082</v>
      </c>
      <c r="B335" s="93" t="s">
        <v>158</v>
      </c>
      <c r="C335" s="93" t="s">
        <v>1083</v>
      </c>
      <c r="D335" s="89" t="s">
        <v>408</v>
      </c>
    </row>
    <row r="336" spans="1:4" x14ac:dyDescent="0.3">
      <c r="A336" s="92" t="s">
        <v>1084</v>
      </c>
      <c r="B336" s="93" t="s">
        <v>157</v>
      </c>
      <c r="C336" s="93" t="s">
        <v>1085</v>
      </c>
      <c r="D336" s="89" t="s">
        <v>408</v>
      </c>
    </row>
    <row r="337" spans="1:4" x14ac:dyDescent="0.3">
      <c r="A337" s="92" t="s">
        <v>1086</v>
      </c>
      <c r="B337" s="93" t="s">
        <v>164</v>
      </c>
      <c r="C337" s="93" t="s">
        <v>1087</v>
      </c>
      <c r="D337" s="89" t="s">
        <v>408</v>
      </c>
    </row>
    <row r="338" spans="1:4" x14ac:dyDescent="0.3">
      <c r="A338" s="92" t="s">
        <v>1088</v>
      </c>
      <c r="B338" s="93" t="s">
        <v>164</v>
      </c>
      <c r="C338" s="93" t="s">
        <v>1090</v>
      </c>
      <c r="D338" s="89" t="s">
        <v>1089</v>
      </c>
    </row>
    <row r="339" spans="1:4" x14ac:dyDescent="0.3">
      <c r="A339" s="92" t="s">
        <v>3441</v>
      </c>
      <c r="B339" s="93" t="s">
        <v>164</v>
      </c>
      <c r="C339" s="93" t="s">
        <v>3442</v>
      </c>
      <c r="D339" s="89" t="s">
        <v>1378</v>
      </c>
    </row>
    <row r="340" spans="1:4" x14ac:dyDescent="0.3">
      <c r="A340" s="92" t="s">
        <v>1091</v>
      </c>
      <c r="B340" s="93" t="s">
        <v>158</v>
      </c>
      <c r="C340" s="93" t="s">
        <v>1092</v>
      </c>
      <c r="D340" s="89" t="s">
        <v>408</v>
      </c>
    </row>
    <row r="341" spans="1:4" x14ac:dyDescent="0.3">
      <c r="A341" s="92" t="s">
        <v>1093</v>
      </c>
      <c r="B341" s="93" t="s">
        <v>164</v>
      </c>
      <c r="C341" s="93" t="s">
        <v>1094</v>
      </c>
      <c r="D341" s="89" t="s">
        <v>408</v>
      </c>
    </row>
    <row r="342" spans="1:4" x14ac:dyDescent="0.3">
      <c r="A342" s="92" t="s">
        <v>1095</v>
      </c>
      <c r="B342" s="93" t="s">
        <v>164</v>
      </c>
      <c r="C342" s="93" t="s">
        <v>1096</v>
      </c>
      <c r="D342" s="89" t="s">
        <v>408</v>
      </c>
    </row>
    <row r="343" spans="1:4" x14ac:dyDescent="0.3">
      <c r="A343" s="92" t="s">
        <v>1097</v>
      </c>
      <c r="B343" s="93" t="s">
        <v>157</v>
      </c>
      <c r="C343" s="93" t="s">
        <v>1098</v>
      </c>
      <c r="D343" s="89" t="s">
        <v>408</v>
      </c>
    </row>
    <row r="344" spans="1:4" x14ac:dyDescent="0.3">
      <c r="A344" s="92" t="s">
        <v>1099</v>
      </c>
      <c r="B344" s="93" t="s">
        <v>157</v>
      </c>
      <c r="C344" s="93" t="s">
        <v>1101</v>
      </c>
      <c r="D344" s="89" t="s">
        <v>1100</v>
      </c>
    </row>
    <row r="345" spans="1:4" x14ac:dyDescent="0.3">
      <c r="A345" s="92" t="s">
        <v>1102</v>
      </c>
      <c r="B345" s="93" t="s">
        <v>157</v>
      </c>
      <c r="C345" s="93" t="s">
        <v>1103</v>
      </c>
      <c r="D345" s="89" t="s">
        <v>408</v>
      </c>
    </row>
    <row r="346" spans="1:4" x14ac:dyDescent="0.3">
      <c r="A346" s="92" t="s">
        <v>1104</v>
      </c>
      <c r="B346" s="93" t="s">
        <v>158</v>
      </c>
      <c r="C346" s="93" t="s">
        <v>1105</v>
      </c>
      <c r="D346" s="89" t="s">
        <v>859</v>
      </c>
    </row>
    <row r="347" spans="1:4" x14ac:dyDescent="0.3">
      <c r="A347" s="92" t="s">
        <v>1106</v>
      </c>
      <c r="B347" s="93" t="s">
        <v>158</v>
      </c>
      <c r="C347" s="93" t="s">
        <v>1107</v>
      </c>
      <c r="D347" s="89" t="s">
        <v>579</v>
      </c>
    </row>
    <row r="348" spans="1:4" x14ac:dyDescent="0.3">
      <c r="A348" s="92" t="s">
        <v>1108</v>
      </c>
      <c r="B348" s="93" t="s">
        <v>158</v>
      </c>
      <c r="C348" s="93" t="s">
        <v>1110</v>
      </c>
      <c r="D348" s="89" t="s">
        <v>1109</v>
      </c>
    </row>
    <row r="349" spans="1:4" x14ac:dyDescent="0.3">
      <c r="A349" s="92" t="s">
        <v>1111</v>
      </c>
      <c r="B349" s="93" t="s">
        <v>162</v>
      </c>
      <c r="C349" s="93" t="s">
        <v>1113</v>
      </c>
      <c r="D349" s="89" t="s">
        <v>1112</v>
      </c>
    </row>
    <row r="350" spans="1:4" x14ac:dyDescent="0.3">
      <c r="A350" s="92" t="s">
        <v>1114</v>
      </c>
      <c r="B350" s="93" t="s">
        <v>164</v>
      </c>
      <c r="C350" s="93" t="s">
        <v>1115</v>
      </c>
      <c r="D350" s="89" t="s">
        <v>463</v>
      </c>
    </row>
    <row r="351" spans="1:4" x14ac:dyDescent="0.3">
      <c r="A351" s="92" t="s">
        <v>1116</v>
      </c>
      <c r="B351" s="93" t="s">
        <v>158</v>
      </c>
      <c r="C351" s="93" t="s">
        <v>1118</v>
      </c>
      <c r="D351" s="89" t="s">
        <v>1117</v>
      </c>
    </row>
    <row r="352" spans="1:4" x14ac:dyDescent="0.3">
      <c r="A352" s="92" t="s">
        <v>1119</v>
      </c>
      <c r="B352" s="93" t="s">
        <v>158</v>
      </c>
      <c r="C352" s="93" t="s">
        <v>1121</v>
      </c>
      <c r="D352" s="89" t="s">
        <v>1120</v>
      </c>
    </row>
    <row r="353" spans="1:4" x14ac:dyDescent="0.3">
      <c r="A353" s="92" t="s">
        <v>1122</v>
      </c>
      <c r="B353" s="93" t="s">
        <v>164</v>
      </c>
      <c r="C353" s="93" t="s">
        <v>1124</v>
      </c>
      <c r="D353" s="89" t="s">
        <v>1123</v>
      </c>
    </row>
    <row r="354" spans="1:4" x14ac:dyDescent="0.3">
      <c r="A354" s="92" t="s">
        <v>226</v>
      </c>
      <c r="B354" s="93" t="s">
        <v>158</v>
      </c>
      <c r="C354" s="93" t="s">
        <v>1125</v>
      </c>
      <c r="D354" s="89" t="s">
        <v>463</v>
      </c>
    </row>
    <row r="355" spans="1:4" x14ac:dyDescent="0.3">
      <c r="A355" s="92" t="s">
        <v>227</v>
      </c>
      <c r="B355" s="93" t="s">
        <v>158</v>
      </c>
      <c r="C355" s="93" t="s">
        <v>1126</v>
      </c>
      <c r="D355" s="89" t="s">
        <v>408</v>
      </c>
    </row>
    <row r="356" spans="1:4" x14ac:dyDescent="0.3">
      <c r="A356" s="92" t="s">
        <v>3443</v>
      </c>
      <c r="B356" s="93" t="s">
        <v>169</v>
      </c>
      <c r="C356" s="93" t="s">
        <v>3444</v>
      </c>
      <c r="D356" s="89" t="s">
        <v>526</v>
      </c>
    </row>
    <row r="357" spans="1:4" x14ac:dyDescent="0.3">
      <c r="A357" s="92" t="s">
        <v>228</v>
      </c>
      <c r="B357" s="93" t="s">
        <v>162</v>
      </c>
      <c r="C357" s="93" t="s">
        <v>1127</v>
      </c>
      <c r="D357" s="89" t="s">
        <v>408</v>
      </c>
    </row>
    <row r="358" spans="1:4" x14ac:dyDescent="0.3">
      <c r="A358" s="92" t="s">
        <v>1128</v>
      </c>
      <c r="B358" s="93" t="s">
        <v>158</v>
      </c>
      <c r="C358" s="93" t="s">
        <v>1129</v>
      </c>
      <c r="D358" s="89" t="s">
        <v>483</v>
      </c>
    </row>
    <row r="359" spans="1:4" x14ac:dyDescent="0.3">
      <c r="A359" s="92" t="s">
        <v>1130</v>
      </c>
      <c r="B359" s="93" t="s">
        <v>162</v>
      </c>
      <c r="C359" s="93" t="s">
        <v>1132</v>
      </c>
      <c r="D359" s="89" t="s">
        <v>1131</v>
      </c>
    </row>
    <row r="360" spans="1:4" x14ac:dyDescent="0.3">
      <c r="A360" s="92" t="s">
        <v>1133</v>
      </c>
      <c r="B360" s="93" t="s">
        <v>158</v>
      </c>
      <c r="C360" s="93" t="s">
        <v>1134</v>
      </c>
      <c r="D360" s="89" t="s">
        <v>408</v>
      </c>
    </row>
    <row r="361" spans="1:4" x14ac:dyDescent="0.3">
      <c r="A361" s="92" t="s">
        <v>229</v>
      </c>
      <c r="B361" s="93" t="s">
        <v>162</v>
      </c>
      <c r="C361" s="93" t="s">
        <v>1136</v>
      </c>
      <c r="D361" s="89" t="s">
        <v>1135</v>
      </c>
    </row>
    <row r="362" spans="1:4" x14ac:dyDescent="0.3">
      <c r="A362" s="92" t="s">
        <v>1137</v>
      </c>
      <c r="B362" s="93" t="s">
        <v>158</v>
      </c>
      <c r="C362" s="93" t="s">
        <v>1138</v>
      </c>
      <c r="D362" s="89" t="s">
        <v>817</v>
      </c>
    </row>
    <row r="363" spans="1:4" x14ac:dyDescent="0.3">
      <c r="A363" s="92" t="s">
        <v>1139</v>
      </c>
      <c r="B363" s="93" t="s">
        <v>158</v>
      </c>
      <c r="C363" s="93" t="s">
        <v>1141</v>
      </c>
      <c r="D363" s="89" t="s">
        <v>1140</v>
      </c>
    </row>
    <row r="364" spans="1:4" x14ac:dyDescent="0.3">
      <c r="A364" s="92" t="s">
        <v>230</v>
      </c>
      <c r="B364" s="93" t="s">
        <v>164</v>
      </c>
      <c r="C364" s="93" t="s">
        <v>1142</v>
      </c>
      <c r="D364" s="89" t="s">
        <v>408</v>
      </c>
    </row>
    <row r="365" spans="1:4" x14ac:dyDescent="0.3">
      <c r="A365" s="92" t="s">
        <v>1143</v>
      </c>
      <c r="B365" s="93" t="s">
        <v>158</v>
      </c>
      <c r="C365" s="93" t="s">
        <v>1144</v>
      </c>
      <c r="D365" s="89" t="s">
        <v>408</v>
      </c>
    </row>
    <row r="366" spans="1:4" x14ac:dyDescent="0.3">
      <c r="A366" s="92" t="s">
        <v>231</v>
      </c>
      <c r="B366" s="93" t="s">
        <v>162</v>
      </c>
      <c r="C366" s="93" t="s">
        <v>1145</v>
      </c>
      <c r="D366" s="89" t="s">
        <v>408</v>
      </c>
    </row>
    <row r="367" spans="1:4" x14ac:dyDescent="0.3">
      <c r="A367" s="92" t="s">
        <v>1146</v>
      </c>
      <c r="B367" s="93" t="s">
        <v>157</v>
      </c>
      <c r="C367" s="93" t="s">
        <v>1147</v>
      </c>
      <c r="D367" s="89" t="s">
        <v>408</v>
      </c>
    </row>
    <row r="368" spans="1:4" x14ac:dyDescent="0.3">
      <c r="A368" s="92" t="s">
        <v>232</v>
      </c>
      <c r="B368" s="93" t="s">
        <v>158</v>
      </c>
      <c r="C368" s="93" t="s">
        <v>1149</v>
      </c>
      <c r="D368" s="89" t="s">
        <v>1148</v>
      </c>
    </row>
    <row r="369" spans="1:4" x14ac:dyDescent="0.3">
      <c r="A369" s="92" t="s">
        <v>1150</v>
      </c>
      <c r="B369" s="93" t="s">
        <v>157</v>
      </c>
      <c r="C369" s="93" t="s">
        <v>1152</v>
      </c>
      <c r="D369" s="89" t="s">
        <v>1151</v>
      </c>
    </row>
    <row r="370" spans="1:4" x14ac:dyDescent="0.3">
      <c r="A370" s="92" t="s">
        <v>1153</v>
      </c>
      <c r="B370" s="93" t="s">
        <v>158</v>
      </c>
      <c r="C370" s="93" t="s">
        <v>1154</v>
      </c>
      <c r="D370" s="89" t="s">
        <v>423</v>
      </c>
    </row>
    <row r="371" spans="1:4" x14ac:dyDescent="0.3">
      <c r="A371" s="92" t="s">
        <v>233</v>
      </c>
      <c r="B371" s="93" t="s">
        <v>158</v>
      </c>
      <c r="C371" s="93" t="s">
        <v>1156</v>
      </c>
      <c r="D371" s="89" t="s">
        <v>1155</v>
      </c>
    </row>
    <row r="372" spans="1:4" x14ac:dyDescent="0.3">
      <c r="A372" s="92" t="s">
        <v>1157</v>
      </c>
      <c r="B372" s="93" t="s">
        <v>157</v>
      </c>
      <c r="C372" s="93" t="s">
        <v>1159</v>
      </c>
      <c r="D372" s="89" t="s">
        <v>1158</v>
      </c>
    </row>
    <row r="373" spans="1:4" x14ac:dyDescent="0.3">
      <c r="A373" s="92" t="s">
        <v>1160</v>
      </c>
      <c r="B373" s="93" t="s">
        <v>158</v>
      </c>
      <c r="C373" s="93" t="s">
        <v>1161</v>
      </c>
      <c r="D373" s="89" t="s">
        <v>408</v>
      </c>
    </row>
    <row r="374" spans="1:4" x14ac:dyDescent="0.3">
      <c r="A374" s="92" t="s">
        <v>234</v>
      </c>
      <c r="B374" s="93" t="s">
        <v>158</v>
      </c>
      <c r="C374" s="93" t="s">
        <v>1162</v>
      </c>
      <c r="D374" s="89" t="s">
        <v>817</v>
      </c>
    </row>
    <row r="375" spans="1:4" x14ac:dyDescent="0.3">
      <c r="A375" s="92" t="s">
        <v>1163</v>
      </c>
      <c r="B375" s="93" t="s">
        <v>158</v>
      </c>
      <c r="C375" s="93" t="s">
        <v>1165</v>
      </c>
      <c r="D375" s="89" t="s">
        <v>1164</v>
      </c>
    </row>
    <row r="376" spans="1:4" x14ac:dyDescent="0.3">
      <c r="A376" s="92" t="s">
        <v>1166</v>
      </c>
      <c r="B376" s="93" t="s">
        <v>157</v>
      </c>
      <c r="C376" s="93" t="s">
        <v>1167</v>
      </c>
      <c r="D376" s="89" t="s">
        <v>408</v>
      </c>
    </row>
    <row r="377" spans="1:4" x14ac:dyDescent="0.3">
      <c r="A377" s="92" t="s">
        <v>1168</v>
      </c>
      <c r="B377" s="93" t="s">
        <v>162</v>
      </c>
      <c r="C377" s="93" t="s">
        <v>1170</v>
      </c>
      <c r="D377" s="89" t="s">
        <v>1169</v>
      </c>
    </row>
    <row r="378" spans="1:4" x14ac:dyDescent="0.3">
      <c r="A378" s="92" t="s">
        <v>1171</v>
      </c>
      <c r="B378" s="93" t="s">
        <v>162</v>
      </c>
      <c r="C378" s="93" t="s">
        <v>1172</v>
      </c>
      <c r="D378" s="89" t="s">
        <v>408</v>
      </c>
    </row>
    <row r="379" spans="1:4" x14ac:dyDescent="0.3">
      <c r="A379" s="92" t="s">
        <v>1174</v>
      </c>
      <c r="B379" s="93" t="s">
        <v>157</v>
      </c>
      <c r="C379" s="93" t="s">
        <v>1175</v>
      </c>
      <c r="D379" s="89" t="s">
        <v>405</v>
      </c>
    </row>
    <row r="380" spans="1:4" x14ac:dyDescent="0.3">
      <c r="A380" s="92" t="s">
        <v>1176</v>
      </c>
      <c r="B380" s="93" t="s">
        <v>162</v>
      </c>
      <c r="C380" s="93" t="s">
        <v>1177</v>
      </c>
      <c r="D380" s="89" t="s">
        <v>418</v>
      </c>
    </row>
    <row r="381" spans="1:4" x14ac:dyDescent="0.3">
      <c r="A381" s="92" t="s">
        <v>235</v>
      </c>
      <c r="B381" s="93" t="s">
        <v>158</v>
      </c>
      <c r="C381" s="93" t="s">
        <v>1178</v>
      </c>
      <c r="D381" s="89" t="s">
        <v>415</v>
      </c>
    </row>
    <row r="382" spans="1:4" x14ac:dyDescent="0.3">
      <c r="A382" s="92" t="s">
        <v>1179</v>
      </c>
      <c r="B382" s="93" t="s">
        <v>169</v>
      </c>
      <c r="C382" s="93" t="s">
        <v>1180</v>
      </c>
      <c r="D382" s="89" t="s">
        <v>415</v>
      </c>
    </row>
    <row r="383" spans="1:4" x14ac:dyDescent="0.3">
      <c r="A383" s="92" t="s">
        <v>3445</v>
      </c>
      <c r="B383" s="93" t="s">
        <v>164</v>
      </c>
      <c r="C383" s="93" t="s">
        <v>3446</v>
      </c>
      <c r="D383" s="89" t="s">
        <v>3447</v>
      </c>
    </row>
    <row r="384" spans="1:4" x14ac:dyDescent="0.3">
      <c r="A384" s="92" t="s">
        <v>1182</v>
      </c>
      <c r="B384" s="93" t="s">
        <v>162</v>
      </c>
      <c r="C384" s="93" t="s">
        <v>1183</v>
      </c>
      <c r="D384" s="89" t="s">
        <v>1155</v>
      </c>
    </row>
    <row r="385" spans="1:4" x14ac:dyDescent="0.3">
      <c r="A385" s="92" t="s">
        <v>1184</v>
      </c>
      <c r="B385" s="93" t="s">
        <v>162</v>
      </c>
      <c r="C385" s="93" t="s">
        <v>1186</v>
      </c>
      <c r="D385" s="89" t="s">
        <v>1185</v>
      </c>
    </row>
    <row r="386" spans="1:4" x14ac:dyDescent="0.3">
      <c r="A386" s="92" t="s">
        <v>3448</v>
      </c>
      <c r="B386" s="93" t="s">
        <v>157</v>
      </c>
      <c r="C386" s="93" t="s">
        <v>3449</v>
      </c>
      <c r="D386" s="89" t="s">
        <v>3450</v>
      </c>
    </row>
    <row r="387" spans="1:4" x14ac:dyDescent="0.3">
      <c r="A387" s="92" t="s">
        <v>1189</v>
      </c>
      <c r="B387" s="93" t="s">
        <v>158</v>
      </c>
      <c r="C387" s="93" t="s">
        <v>1191</v>
      </c>
      <c r="D387" s="89" t="s">
        <v>1190</v>
      </c>
    </row>
    <row r="388" spans="1:4" x14ac:dyDescent="0.3">
      <c r="A388" s="92" t="s">
        <v>1192</v>
      </c>
      <c r="B388" s="93" t="s">
        <v>162</v>
      </c>
      <c r="C388" s="93" t="s">
        <v>1194</v>
      </c>
      <c r="D388" s="89" t="s">
        <v>1193</v>
      </c>
    </row>
    <row r="389" spans="1:4" x14ac:dyDescent="0.3">
      <c r="A389" s="92" t="s">
        <v>1195</v>
      </c>
      <c r="B389" s="93" t="s">
        <v>162</v>
      </c>
      <c r="C389" s="93" t="s">
        <v>1197</v>
      </c>
      <c r="D389" s="89" t="s">
        <v>1196</v>
      </c>
    </row>
    <row r="390" spans="1:4" x14ac:dyDescent="0.3">
      <c r="A390" s="92" t="s">
        <v>1198</v>
      </c>
      <c r="B390" s="93" t="s">
        <v>158</v>
      </c>
      <c r="C390" s="93" t="s">
        <v>1200</v>
      </c>
      <c r="D390" s="89" t="s">
        <v>1199</v>
      </c>
    </row>
    <row r="391" spans="1:4" x14ac:dyDescent="0.3">
      <c r="A391" s="92" t="s">
        <v>1201</v>
      </c>
      <c r="B391" s="93" t="s">
        <v>158</v>
      </c>
      <c r="C391" s="93" t="s">
        <v>1202</v>
      </c>
      <c r="D391" s="89" t="s">
        <v>408</v>
      </c>
    </row>
    <row r="392" spans="1:4" x14ac:dyDescent="0.3">
      <c r="A392" s="92" t="s">
        <v>3451</v>
      </c>
      <c r="B392" s="93" t="s">
        <v>164</v>
      </c>
      <c r="C392" s="93" t="s">
        <v>3452</v>
      </c>
      <c r="D392" s="89" t="s">
        <v>3453</v>
      </c>
    </row>
    <row r="393" spans="1:4" x14ac:dyDescent="0.3">
      <c r="A393" s="92" t="s">
        <v>1203</v>
      </c>
      <c r="B393" s="93" t="s">
        <v>164</v>
      </c>
      <c r="C393" s="93" t="s">
        <v>1204</v>
      </c>
      <c r="D393" s="89" t="s">
        <v>614</v>
      </c>
    </row>
    <row r="394" spans="1:4" x14ac:dyDescent="0.3">
      <c r="A394" s="92" t="s">
        <v>1205</v>
      </c>
      <c r="B394" s="93" t="s">
        <v>157</v>
      </c>
      <c r="C394" s="93" t="s">
        <v>1206</v>
      </c>
      <c r="D394" s="89" t="s">
        <v>614</v>
      </c>
    </row>
    <row r="395" spans="1:4" x14ac:dyDescent="0.3">
      <c r="A395" s="92" t="s">
        <v>1207</v>
      </c>
      <c r="B395" s="93" t="s">
        <v>164</v>
      </c>
      <c r="C395" s="93" t="s">
        <v>1209</v>
      </c>
      <c r="D395" s="89" t="s">
        <v>1208</v>
      </c>
    </row>
    <row r="396" spans="1:4" x14ac:dyDescent="0.3">
      <c r="A396" s="92" t="s">
        <v>236</v>
      </c>
      <c r="B396" s="93" t="s">
        <v>157</v>
      </c>
      <c r="C396" s="93" t="s">
        <v>1210</v>
      </c>
      <c r="D396" s="89" t="s">
        <v>408</v>
      </c>
    </row>
    <row r="397" spans="1:4" x14ac:dyDescent="0.3">
      <c r="A397" s="92" t="s">
        <v>3454</v>
      </c>
      <c r="B397" s="93" t="s">
        <v>162</v>
      </c>
      <c r="C397" s="93" t="s">
        <v>3455</v>
      </c>
      <c r="D397" s="89" t="s">
        <v>408</v>
      </c>
    </row>
    <row r="398" spans="1:4" x14ac:dyDescent="0.3">
      <c r="A398" s="92" t="s">
        <v>1211</v>
      </c>
      <c r="B398" s="93" t="s">
        <v>158</v>
      </c>
      <c r="C398" s="93" t="s">
        <v>1213</v>
      </c>
      <c r="D398" s="89" t="s">
        <v>1212</v>
      </c>
    </row>
    <row r="399" spans="1:4" x14ac:dyDescent="0.3">
      <c r="A399" s="92" t="s">
        <v>1214</v>
      </c>
      <c r="B399" s="93" t="s">
        <v>157</v>
      </c>
      <c r="C399" s="93" t="s">
        <v>1215</v>
      </c>
      <c r="D399" s="89" t="s">
        <v>408</v>
      </c>
    </row>
    <row r="400" spans="1:4" x14ac:dyDescent="0.3">
      <c r="A400" s="92" t="s">
        <v>3456</v>
      </c>
      <c r="B400" s="93" t="s">
        <v>162</v>
      </c>
      <c r="C400" s="93" t="s">
        <v>3457</v>
      </c>
      <c r="D400" s="89" t="s">
        <v>408</v>
      </c>
    </row>
    <row r="401" spans="1:4" x14ac:dyDescent="0.3">
      <c r="A401" s="92" t="s">
        <v>1216</v>
      </c>
      <c r="B401" s="93" t="s">
        <v>158</v>
      </c>
      <c r="C401" s="93" t="s">
        <v>1217</v>
      </c>
      <c r="D401" s="89" t="s">
        <v>614</v>
      </c>
    </row>
    <row r="402" spans="1:4" x14ac:dyDescent="0.3">
      <c r="A402" s="92" t="s">
        <v>1218</v>
      </c>
      <c r="B402" s="93" t="s">
        <v>164</v>
      </c>
      <c r="C402" s="93" t="s">
        <v>1219</v>
      </c>
      <c r="D402" s="89" t="s">
        <v>408</v>
      </c>
    </row>
    <row r="403" spans="1:4" x14ac:dyDescent="0.3">
      <c r="A403" s="92" t="s">
        <v>1220</v>
      </c>
      <c r="B403" s="93" t="s">
        <v>157</v>
      </c>
      <c r="C403" s="93" t="s">
        <v>1221</v>
      </c>
      <c r="D403" s="89" t="s">
        <v>408</v>
      </c>
    </row>
    <row r="404" spans="1:4" x14ac:dyDescent="0.3">
      <c r="A404" s="92" t="s">
        <v>1222</v>
      </c>
      <c r="B404" s="93" t="s">
        <v>157</v>
      </c>
      <c r="C404" s="93" t="s">
        <v>1223</v>
      </c>
      <c r="D404" s="89" t="s">
        <v>461</v>
      </c>
    </row>
    <row r="405" spans="1:4" x14ac:dyDescent="0.3">
      <c r="A405" s="92" t="s">
        <v>1224</v>
      </c>
      <c r="B405" s="93" t="s">
        <v>157</v>
      </c>
      <c r="C405" s="93" t="s">
        <v>1225</v>
      </c>
      <c r="D405" s="89" t="s">
        <v>654</v>
      </c>
    </row>
    <row r="406" spans="1:4" x14ac:dyDescent="0.3">
      <c r="A406" s="92" t="s">
        <v>1226</v>
      </c>
      <c r="B406" s="93" t="s">
        <v>164</v>
      </c>
      <c r="C406" s="93" t="s">
        <v>1227</v>
      </c>
      <c r="D406" s="89" t="s">
        <v>745</v>
      </c>
    </row>
    <row r="407" spans="1:4" x14ac:dyDescent="0.3">
      <c r="A407" s="92" t="s">
        <v>1228</v>
      </c>
      <c r="B407" s="93" t="s">
        <v>157</v>
      </c>
      <c r="C407" s="93" t="s">
        <v>1230</v>
      </c>
      <c r="D407" s="89" t="s">
        <v>1229</v>
      </c>
    </row>
    <row r="408" spans="1:4" x14ac:dyDescent="0.3">
      <c r="A408" s="92" t="s">
        <v>1231</v>
      </c>
      <c r="B408" s="93" t="s">
        <v>157</v>
      </c>
      <c r="C408" s="93" t="s">
        <v>1232</v>
      </c>
      <c r="D408" s="89" t="s">
        <v>505</v>
      </c>
    </row>
    <row r="409" spans="1:4" x14ac:dyDescent="0.3">
      <c r="A409" s="92" t="s">
        <v>1233</v>
      </c>
      <c r="B409" s="93" t="s">
        <v>157</v>
      </c>
      <c r="C409" s="93" t="s">
        <v>533</v>
      </c>
      <c r="D409" s="89" t="s">
        <v>1234</v>
      </c>
    </row>
    <row r="410" spans="1:4" x14ac:dyDescent="0.3">
      <c r="A410" s="92" t="s">
        <v>1235</v>
      </c>
      <c r="B410" s="93" t="s">
        <v>157</v>
      </c>
      <c r="C410" s="93" t="s">
        <v>1237</v>
      </c>
      <c r="D410" s="89" t="s">
        <v>1236</v>
      </c>
    </row>
    <row r="411" spans="1:4" x14ac:dyDescent="0.3">
      <c r="A411" s="92" t="s">
        <v>1238</v>
      </c>
      <c r="B411" s="93" t="s">
        <v>158</v>
      </c>
      <c r="C411" s="93" t="s">
        <v>1239</v>
      </c>
      <c r="D411" s="89" t="s">
        <v>1236</v>
      </c>
    </row>
    <row r="412" spans="1:4" x14ac:dyDescent="0.3">
      <c r="A412" s="92" t="s">
        <v>1240</v>
      </c>
      <c r="B412" s="93" t="s">
        <v>157</v>
      </c>
      <c r="C412" s="93" t="s">
        <v>1242</v>
      </c>
      <c r="D412" s="89" t="s">
        <v>1241</v>
      </c>
    </row>
    <row r="413" spans="1:4" x14ac:dyDescent="0.3">
      <c r="A413" s="92" t="s">
        <v>1243</v>
      </c>
      <c r="B413" s="93" t="s">
        <v>158</v>
      </c>
      <c r="C413" s="93" t="s">
        <v>1244</v>
      </c>
      <c r="D413" s="89" t="s">
        <v>408</v>
      </c>
    </row>
    <row r="414" spans="1:4" x14ac:dyDescent="0.3">
      <c r="A414" s="92" t="s">
        <v>1245</v>
      </c>
      <c r="B414" s="93" t="s">
        <v>158</v>
      </c>
      <c r="C414" s="93" t="s">
        <v>1247</v>
      </c>
      <c r="D414" s="89" t="s">
        <v>1246</v>
      </c>
    </row>
    <row r="415" spans="1:4" x14ac:dyDescent="0.3">
      <c r="A415" s="92" t="s">
        <v>1248</v>
      </c>
      <c r="B415" s="93" t="s">
        <v>157</v>
      </c>
      <c r="C415" s="93" t="s">
        <v>1249</v>
      </c>
      <c r="D415" s="89" t="s">
        <v>592</v>
      </c>
    </row>
    <row r="416" spans="1:4" x14ac:dyDescent="0.3">
      <c r="A416" s="92" t="s">
        <v>1250</v>
      </c>
      <c r="B416" s="93" t="s">
        <v>158</v>
      </c>
      <c r="C416" s="93" t="s">
        <v>1252</v>
      </c>
      <c r="D416" s="89" t="s">
        <v>1251</v>
      </c>
    </row>
    <row r="417" spans="1:4" x14ac:dyDescent="0.3">
      <c r="A417" s="92" t="s">
        <v>1253</v>
      </c>
      <c r="B417" s="93" t="s">
        <v>164</v>
      </c>
      <c r="C417" s="93" t="s">
        <v>1255</v>
      </c>
      <c r="D417" s="89" t="s">
        <v>1254</v>
      </c>
    </row>
    <row r="418" spans="1:4" x14ac:dyDescent="0.3">
      <c r="A418" s="92" t="s">
        <v>1256</v>
      </c>
      <c r="B418" s="93" t="s">
        <v>162</v>
      </c>
      <c r="C418" s="93" t="s">
        <v>1258</v>
      </c>
      <c r="D418" s="89" t="s">
        <v>1257</v>
      </c>
    </row>
    <row r="419" spans="1:4" x14ac:dyDescent="0.3">
      <c r="A419" s="92" t="s">
        <v>1259</v>
      </c>
      <c r="B419" s="93" t="s">
        <v>158</v>
      </c>
      <c r="C419" s="93" t="s">
        <v>1261</v>
      </c>
      <c r="D419" s="89" t="s">
        <v>1260</v>
      </c>
    </row>
    <row r="420" spans="1:4" x14ac:dyDescent="0.3">
      <c r="A420" s="92" t="s">
        <v>1262</v>
      </c>
      <c r="B420" s="93" t="s">
        <v>162</v>
      </c>
      <c r="C420" s="93" t="s">
        <v>1264</v>
      </c>
      <c r="D420" s="89" t="s">
        <v>1263</v>
      </c>
    </row>
    <row r="421" spans="1:4" x14ac:dyDescent="0.3">
      <c r="A421" s="92" t="s">
        <v>1265</v>
      </c>
      <c r="B421" s="93" t="s">
        <v>157</v>
      </c>
      <c r="C421" s="93" t="s">
        <v>1266</v>
      </c>
      <c r="D421" s="89" t="s">
        <v>1042</v>
      </c>
    </row>
    <row r="422" spans="1:4" x14ac:dyDescent="0.3">
      <c r="A422" s="92" t="s">
        <v>1267</v>
      </c>
      <c r="B422" s="93" t="s">
        <v>158</v>
      </c>
      <c r="C422" s="93" t="s">
        <v>1269</v>
      </c>
      <c r="D422" s="89" t="s">
        <v>1268</v>
      </c>
    </row>
    <row r="423" spans="1:4" x14ac:dyDescent="0.3">
      <c r="A423" s="92" t="s">
        <v>1270</v>
      </c>
      <c r="B423" s="93" t="s">
        <v>158</v>
      </c>
      <c r="C423" s="93" t="s">
        <v>1271</v>
      </c>
      <c r="D423" s="89" t="s">
        <v>1193</v>
      </c>
    </row>
    <row r="424" spans="1:4" x14ac:dyDescent="0.3">
      <c r="A424" s="92" t="s">
        <v>1272</v>
      </c>
      <c r="B424" s="93" t="s">
        <v>158</v>
      </c>
      <c r="C424" s="93" t="s">
        <v>1273</v>
      </c>
      <c r="D424" s="89" t="s">
        <v>408</v>
      </c>
    </row>
    <row r="425" spans="1:4" x14ac:dyDescent="0.3">
      <c r="A425" s="92" t="s">
        <v>3458</v>
      </c>
      <c r="B425" s="93" t="s">
        <v>158</v>
      </c>
      <c r="C425" s="93" t="s">
        <v>3459</v>
      </c>
      <c r="D425" s="89" t="s">
        <v>3460</v>
      </c>
    </row>
    <row r="426" spans="1:4" x14ac:dyDescent="0.3">
      <c r="A426" s="92" t="s">
        <v>1274</v>
      </c>
      <c r="B426" s="93" t="s">
        <v>162</v>
      </c>
      <c r="C426" s="93" t="s">
        <v>1276</v>
      </c>
      <c r="D426" s="89" t="s">
        <v>1275</v>
      </c>
    </row>
    <row r="427" spans="1:4" x14ac:dyDescent="0.3">
      <c r="A427" s="92" t="s">
        <v>1277</v>
      </c>
      <c r="B427" s="93" t="s">
        <v>162</v>
      </c>
      <c r="C427" s="93" t="s">
        <v>1279</v>
      </c>
      <c r="D427" s="89" t="s">
        <v>1278</v>
      </c>
    </row>
    <row r="428" spans="1:4" x14ac:dyDescent="0.3">
      <c r="A428" s="92" t="s">
        <v>1281</v>
      </c>
      <c r="B428" s="93" t="s">
        <v>158</v>
      </c>
      <c r="C428" s="93" t="s">
        <v>1283</v>
      </c>
      <c r="D428" s="89" t="s">
        <v>1282</v>
      </c>
    </row>
    <row r="429" spans="1:4" x14ac:dyDescent="0.3">
      <c r="A429" s="92" t="s">
        <v>1284</v>
      </c>
      <c r="B429" s="93" t="s">
        <v>158</v>
      </c>
      <c r="C429" s="93" t="s">
        <v>1286</v>
      </c>
      <c r="D429" s="89" t="s">
        <v>1285</v>
      </c>
    </row>
    <row r="430" spans="1:4" x14ac:dyDescent="0.3">
      <c r="A430" s="92" t="s">
        <v>1287</v>
      </c>
      <c r="B430" s="93" t="s">
        <v>158</v>
      </c>
      <c r="C430" s="93" t="s">
        <v>1289</v>
      </c>
      <c r="D430" s="89" t="s">
        <v>1288</v>
      </c>
    </row>
    <row r="431" spans="1:4" x14ac:dyDescent="0.3">
      <c r="A431" s="92" t="s">
        <v>1290</v>
      </c>
      <c r="B431" s="93" t="s">
        <v>158</v>
      </c>
      <c r="C431" s="93" t="s">
        <v>1292</v>
      </c>
      <c r="D431" s="89" t="s">
        <v>1291</v>
      </c>
    </row>
    <row r="432" spans="1:4" x14ac:dyDescent="0.3">
      <c r="A432" s="92" t="s">
        <v>1293</v>
      </c>
      <c r="B432" s="93" t="s">
        <v>158</v>
      </c>
      <c r="C432" s="93" t="s">
        <v>1295</v>
      </c>
      <c r="D432" s="89" t="s">
        <v>1294</v>
      </c>
    </row>
    <row r="433" spans="1:4" x14ac:dyDescent="0.3">
      <c r="A433" s="92" t="s">
        <v>237</v>
      </c>
      <c r="B433" s="93" t="s">
        <v>164</v>
      </c>
      <c r="C433" s="93" t="s">
        <v>1297</v>
      </c>
      <c r="D433" s="89" t="s">
        <v>1296</v>
      </c>
    </row>
    <row r="434" spans="1:4" x14ac:dyDescent="0.3">
      <c r="A434" s="92" t="s">
        <v>3461</v>
      </c>
      <c r="B434" s="93" t="s">
        <v>162</v>
      </c>
      <c r="C434" s="93" t="s">
        <v>3462</v>
      </c>
      <c r="D434" s="89" t="s">
        <v>817</v>
      </c>
    </row>
    <row r="435" spans="1:4" x14ac:dyDescent="0.3">
      <c r="A435" s="92" t="s">
        <v>238</v>
      </c>
      <c r="B435" s="93" t="s">
        <v>158</v>
      </c>
      <c r="C435" s="93" t="s">
        <v>1299</v>
      </c>
      <c r="D435" s="89" t="s">
        <v>1298</v>
      </c>
    </row>
    <row r="436" spans="1:4" x14ac:dyDescent="0.3">
      <c r="A436" s="92" t="s">
        <v>1300</v>
      </c>
      <c r="B436" s="93" t="s">
        <v>158</v>
      </c>
      <c r="C436" s="93" t="s">
        <v>1301</v>
      </c>
      <c r="D436" s="89" t="s">
        <v>579</v>
      </c>
    </row>
    <row r="437" spans="1:4" x14ac:dyDescent="0.3">
      <c r="A437" s="92" t="s">
        <v>1302</v>
      </c>
      <c r="B437" s="93" t="s">
        <v>162</v>
      </c>
      <c r="C437" s="93" t="s">
        <v>1303</v>
      </c>
      <c r="D437" s="89" t="s">
        <v>408</v>
      </c>
    </row>
    <row r="438" spans="1:4" x14ac:dyDescent="0.3">
      <c r="A438" s="92" t="s">
        <v>1304</v>
      </c>
      <c r="B438" s="93" t="s">
        <v>158</v>
      </c>
      <c r="C438" s="93" t="s">
        <v>533</v>
      </c>
      <c r="D438" s="89" t="s">
        <v>724</v>
      </c>
    </row>
    <row r="439" spans="1:4" x14ac:dyDescent="0.3">
      <c r="A439" s="92" t="s">
        <v>1305</v>
      </c>
      <c r="B439" s="93" t="s">
        <v>158</v>
      </c>
      <c r="C439" s="93" t="s">
        <v>1307</v>
      </c>
      <c r="D439" s="89" t="s">
        <v>1306</v>
      </c>
    </row>
    <row r="440" spans="1:4" x14ac:dyDescent="0.3">
      <c r="A440" s="92" t="s">
        <v>1308</v>
      </c>
      <c r="B440" s="93" t="s">
        <v>158</v>
      </c>
      <c r="C440" s="93" t="s">
        <v>1309</v>
      </c>
      <c r="D440" s="89" t="s">
        <v>408</v>
      </c>
    </row>
    <row r="441" spans="1:4" x14ac:dyDescent="0.3">
      <c r="A441" s="92" t="s">
        <v>1310</v>
      </c>
      <c r="B441" s="93" t="s">
        <v>162</v>
      </c>
      <c r="C441" s="93" t="s">
        <v>1311</v>
      </c>
      <c r="D441" s="89" t="s">
        <v>408</v>
      </c>
    </row>
    <row r="442" spans="1:4" x14ac:dyDescent="0.3">
      <c r="A442" s="92" t="s">
        <v>239</v>
      </c>
      <c r="B442" s="93" t="s">
        <v>157</v>
      </c>
      <c r="C442" s="93" t="s">
        <v>1313</v>
      </c>
      <c r="D442" s="89" t="s">
        <v>1312</v>
      </c>
    </row>
    <row r="443" spans="1:4" x14ac:dyDescent="0.3">
      <c r="A443" s="92" t="s">
        <v>1314</v>
      </c>
      <c r="B443" s="93" t="s">
        <v>158</v>
      </c>
      <c r="C443" s="93" t="s">
        <v>1315</v>
      </c>
      <c r="D443" s="89" t="s">
        <v>408</v>
      </c>
    </row>
    <row r="444" spans="1:4" x14ac:dyDescent="0.3">
      <c r="A444" s="92" t="s">
        <v>1316</v>
      </c>
      <c r="B444" s="93" t="s">
        <v>157</v>
      </c>
      <c r="C444" s="93" t="s">
        <v>1318</v>
      </c>
      <c r="D444" s="89" t="s">
        <v>1317</v>
      </c>
    </row>
    <row r="445" spans="1:4" x14ac:dyDescent="0.3">
      <c r="A445" s="92" t="s">
        <v>1319</v>
      </c>
      <c r="B445" s="93" t="s">
        <v>158</v>
      </c>
      <c r="C445" s="93" t="s">
        <v>1320</v>
      </c>
      <c r="D445" s="89" t="s">
        <v>817</v>
      </c>
    </row>
    <row r="446" spans="1:4" x14ac:dyDescent="0.3">
      <c r="A446" s="92" t="s">
        <v>1321</v>
      </c>
      <c r="B446" s="93" t="s">
        <v>164</v>
      </c>
      <c r="C446" s="93" t="s">
        <v>1322</v>
      </c>
      <c r="D446" s="89" t="s">
        <v>991</v>
      </c>
    </row>
    <row r="447" spans="1:4" x14ac:dyDescent="0.3">
      <c r="A447" s="92" t="s">
        <v>1323</v>
      </c>
      <c r="B447" s="93" t="s">
        <v>164</v>
      </c>
      <c r="C447" s="93" t="s">
        <v>1325</v>
      </c>
      <c r="D447" s="89" t="s">
        <v>1324</v>
      </c>
    </row>
    <row r="448" spans="1:4" x14ac:dyDescent="0.3">
      <c r="A448" s="92" t="s">
        <v>1326</v>
      </c>
      <c r="B448" s="93" t="s">
        <v>164</v>
      </c>
      <c r="C448" s="93" t="s">
        <v>1328</v>
      </c>
      <c r="D448" s="89" t="s">
        <v>1327</v>
      </c>
    </row>
    <row r="449" spans="1:4" x14ac:dyDescent="0.3">
      <c r="A449" s="92" t="s">
        <v>1329</v>
      </c>
      <c r="B449" s="93" t="s">
        <v>164</v>
      </c>
      <c r="C449" s="93" t="s">
        <v>1330</v>
      </c>
      <c r="D449" s="89" t="s">
        <v>408</v>
      </c>
    </row>
    <row r="450" spans="1:4" x14ac:dyDescent="0.3">
      <c r="A450" s="92" t="s">
        <v>3463</v>
      </c>
      <c r="B450" s="93" t="s">
        <v>159</v>
      </c>
      <c r="C450" s="93" t="s">
        <v>533</v>
      </c>
      <c r="D450" s="89" t="s">
        <v>3464</v>
      </c>
    </row>
    <row r="451" spans="1:4" x14ac:dyDescent="0.3">
      <c r="A451" s="92" t="s">
        <v>1331</v>
      </c>
      <c r="B451" s="93" t="s">
        <v>158</v>
      </c>
      <c r="C451" s="93" t="s">
        <v>533</v>
      </c>
      <c r="D451" s="89" t="s">
        <v>565</v>
      </c>
    </row>
    <row r="452" spans="1:4" x14ac:dyDescent="0.3">
      <c r="A452" s="92" t="s">
        <v>1332</v>
      </c>
      <c r="B452" s="93" t="s">
        <v>157</v>
      </c>
      <c r="C452" s="93" t="s">
        <v>1334</v>
      </c>
      <c r="D452" s="89" t="s">
        <v>1333</v>
      </c>
    </row>
    <row r="453" spans="1:4" x14ac:dyDescent="0.3">
      <c r="A453" s="92" t="s">
        <v>1335</v>
      </c>
      <c r="B453" s="93" t="s">
        <v>164</v>
      </c>
      <c r="C453" s="93" t="s">
        <v>1337</v>
      </c>
      <c r="D453" s="89" t="s">
        <v>1336</v>
      </c>
    </row>
    <row r="454" spans="1:4" x14ac:dyDescent="0.3">
      <c r="A454" s="92" t="s">
        <v>1338</v>
      </c>
      <c r="B454" s="93" t="s">
        <v>162</v>
      </c>
      <c r="C454" s="93" t="s">
        <v>1340</v>
      </c>
      <c r="D454" s="89" t="s">
        <v>1339</v>
      </c>
    </row>
    <row r="455" spans="1:4" x14ac:dyDescent="0.3">
      <c r="A455" s="92" t="s">
        <v>1341</v>
      </c>
      <c r="B455" s="93" t="s">
        <v>162</v>
      </c>
      <c r="C455" s="93" t="s">
        <v>1343</v>
      </c>
      <c r="D455" s="89" t="s">
        <v>1342</v>
      </c>
    </row>
    <row r="456" spans="1:4" x14ac:dyDescent="0.3">
      <c r="A456" s="92" t="s">
        <v>240</v>
      </c>
      <c r="B456" s="93" t="s">
        <v>162</v>
      </c>
      <c r="C456" s="93" t="s">
        <v>1345</v>
      </c>
      <c r="D456" s="89" t="s">
        <v>1344</v>
      </c>
    </row>
    <row r="457" spans="1:4" x14ac:dyDescent="0.3">
      <c r="A457" s="92" t="s">
        <v>1346</v>
      </c>
      <c r="B457" s="93" t="s">
        <v>158</v>
      </c>
      <c r="C457" s="93" t="s">
        <v>1347</v>
      </c>
      <c r="D457" s="89" t="s">
        <v>1336</v>
      </c>
    </row>
    <row r="458" spans="1:4" x14ac:dyDescent="0.3">
      <c r="A458" s="92" t="s">
        <v>1348</v>
      </c>
      <c r="B458" s="93" t="s">
        <v>157</v>
      </c>
      <c r="C458" s="93" t="s">
        <v>533</v>
      </c>
      <c r="D458" s="89" t="s">
        <v>1349</v>
      </c>
    </row>
    <row r="459" spans="1:4" x14ac:dyDescent="0.3">
      <c r="A459" s="92" t="s">
        <v>1350</v>
      </c>
      <c r="B459" s="93" t="s">
        <v>162</v>
      </c>
      <c r="C459" s="93" t="s">
        <v>533</v>
      </c>
      <c r="D459" s="89" t="s">
        <v>1351</v>
      </c>
    </row>
    <row r="460" spans="1:4" x14ac:dyDescent="0.3">
      <c r="A460" s="92" t="s">
        <v>1352</v>
      </c>
      <c r="B460" s="93" t="s">
        <v>162</v>
      </c>
      <c r="C460" s="93" t="s">
        <v>533</v>
      </c>
      <c r="D460" s="89" t="s">
        <v>1353</v>
      </c>
    </row>
    <row r="461" spans="1:4" x14ac:dyDescent="0.3">
      <c r="A461" s="92" t="s">
        <v>1354</v>
      </c>
      <c r="B461" s="93" t="s">
        <v>164</v>
      </c>
      <c r="C461" s="93" t="s">
        <v>1356</v>
      </c>
      <c r="D461" s="89" t="s">
        <v>1355</v>
      </c>
    </row>
    <row r="462" spans="1:4" x14ac:dyDescent="0.3">
      <c r="A462" s="92" t="s">
        <v>1358</v>
      </c>
      <c r="B462" s="93" t="s">
        <v>158</v>
      </c>
      <c r="C462" s="93" t="s">
        <v>1359</v>
      </c>
      <c r="D462" s="89" t="s">
        <v>1357</v>
      </c>
    </row>
    <row r="463" spans="1:4" x14ac:dyDescent="0.3">
      <c r="A463" s="92" t="s">
        <v>1360</v>
      </c>
      <c r="B463" s="93" t="s">
        <v>157</v>
      </c>
      <c r="C463" s="93" t="s">
        <v>1361</v>
      </c>
      <c r="D463" s="89" t="s">
        <v>1042</v>
      </c>
    </row>
    <row r="464" spans="1:4" x14ac:dyDescent="0.3">
      <c r="A464" s="92" t="s">
        <v>1362</v>
      </c>
      <c r="B464" s="93" t="s">
        <v>164</v>
      </c>
      <c r="C464" s="93" t="s">
        <v>1364</v>
      </c>
      <c r="D464" s="89" t="s">
        <v>1363</v>
      </c>
    </row>
    <row r="465" spans="1:4" x14ac:dyDescent="0.3">
      <c r="A465" s="92" t="s">
        <v>1365</v>
      </c>
      <c r="B465" s="93" t="s">
        <v>164</v>
      </c>
      <c r="C465" s="93" t="s">
        <v>1367</v>
      </c>
      <c r="D465" s="89" t="s">
        <v>1366</v>
      </c>
    </row>
    <row r="466" spans="1:4" x14ac:dyDescent="0.3">
      <c r="A466" s="92" t="s">
        <v>1368</v>
      </c>
      <c r="B466" s="93" t="s">
        <v>157</v>
      </c>
      <c r="C466" s="93" t="s">
        <v>1370</v>
      </c>
      <c r="D466" s="89" t="s">
        <v>1369</v>
      </c>
    </row>
    <row r="467" spans="1:4" x14ac:dyDescent="0.3">
      <c r="A467" s="92" t="s">
        <v>241</v>
      </c>
      <c r="B467" s="93" t="s">
        <v>157</v>
      </c>
      <c r="C467" s="93" t="s">
        <v>1372</v>
      </c>
      <c r="D467" s="89" t="s">
        <v>1371</v>
      </c>
    </row>
    <row r="468" spans="1:4" x14ac:dyDescent="0.3">
      <c r="A468" s="92" t="s">
        <v>3465</v>
      </c>
      <c r="B468" s="93" t="s">
        <v>164</v>
      </c>
      <c r="C468" s="93" t="s">
        <v>3466</v>
      </c>
      <c r="D468" s="89" t="s">
        <v>3467</v>
      </c>
    </row>
    <row r="469" spans="1:4" x14ac:dyDescent="0.3">
      <c r="A469" s="92" t="s">
        <v>1373</v>
      </c>
      <c r="B469" s="93" t="s">
        <v>158</v>
      </c>
      <c r="C469" s="93" t="s">
        <v>1374</v>
      </c>
      <c r="D469" s="89" t="s">
        <v>408</v>
      </c>
    </row>
    <row r="470" spans="1:4" x14ac:dyDescent="0.3">
      <c r="A470" s="92" t="s">
        <v>242</v>
      </c>
      <c r="B470" s="93" t="s">
        <v>164</v>
      </c>
      <c r="C470" s="93" t="s">
        <v>1376</v>
      </c>
      <c r="D470" s="89" t="s">
        <v>1375</v>
      </c>
    </row>
    <row r="471" spans="1:4" x14ac:dyDescent="0.3">
      <c r="A471" s="92" t="s">
        <v>1377</v>
      </c>
      <c r="B471" s="93" t="s">
        <v>164</v>
      </c>
      <c r="C471" s="93" t="s">
        <v>1379</v>
      </c>
      <c r="D471" s="89" t="s">
        <v>1378</v>
      </c>
    </row>
    <row r="472" spans="1:4" x14ac:dyDescent="0.3">
      <c r="A472" s="92" t="s">
        <v>1380</v>
      </c>
      <c r="B472" s="93" t="s">
        <v>164</v>
      </c>
      <c r="C472" s="93" t="s">
        <v>1382</v>
      </c>
      <c r="D472" s="89" t="s">
        <v>1381</v>
      </c>
    </row>
    <row r="473" spans="1:4" x14ac:dyDescent="0.3">
      <c r="A473" s="92" t="s">
        <v>243</v>
      </c>
      <c r="B473" s="93" t="s">
        <v>157</v>
      </c>
      <c r="C473" s="93" t="s">
        <v>1384</v>
      </c>
      <c r="D473" s="89" t="s">
        <v>1383</v>
      </c>
    </row>
    <row r="474" spans="1:4" x14ac:dyDescent="0.3">
      <c r="A474" s="92" t="s">
        <v>1385</v>
      </c>
      <c r="B474" s="93" t="s">
        <v>164</v>
      </c>
      <c r="C474" s="93" t="s">
        <v>1387</v>
      </c>
      <c r="D474" s="89" t="s">
        <v>1386</v>
      </c>
    </row>
    <row r="475" spans="1:4" x14ac:dyDescent="0.3">
      <c r="A475" s="92" t="s">
        <v>1388</v>
      </c>
      <c r="B475" s="93" t="s">
        <v>157</v>
      </c>
      <c r="C475" s="93" t="s">
        <v>1390</v>
      </c>
      <c r="D475" s="89" t="s">
        <v>1389</v>
      </c>
    </row>
    <row r="476" spans="1:4" x14ac:dyDescent="0.3">
      <c r="A476" s="92" t="s">
        <v>1391</v>
      </c>
      <c r="B476" s="93" t="s">
        <v>164</v>
      </c>
      <c r="C476" s="93" t="s">
        <v>1393</v>
      </c>
      <c r="D476" s="89" t="s">
        <v>1392</v>
      </c>
    </row>
    <row r="477" spans="1:4" x14ac:dyDescent="0.3">
      <c r="A477" s="92" t="s">
        <v>1394</v>
      </c>
      <c r="B477" s="93" t="s">
        <v>159</v>
      </c>
      <c r="C477" s="93" t="s">
        <v>1395</v>
      </c>
      <c r="D477" s="89" t="s">
        <v>859</v>
      </c>
    </row>
    <row r="478" spans="1:4" x14ac:dyDescent="0.3">
      <c r="A478" s="92" t="s">
        <v>1396</v>
      </c>
      <c r="B478" s="93" t="s">
        <v>164</v>
      </c>
      <c r="C478" s="93" t="s">
        <v>1398</v>
      </c>
      <c r="D478" s="89" t="s">
        <v>1397</v>
      </c>
    </row>
    <row r="479" spans="1:4" x14ac:dyDescent="0.3">
      <c r="A479" s="92" t="s">
        <v>244</v>
      </c>
      <c r="B479" s="93" t="s">
        <v>164</v>
      </c>
      <c r="C479" s="93" t="s">
        <v>1399</v>
      </c>
      <c r="D479" s="89" t="s">
        <v>614</v>
      </c>
    </row>
    <row r="480" spans="1:4" x14ac:dyDescent="0.3">
      <c r="A480" s="92" t="s">
        <v>1400</v>
      </c>
      <c r="B480" s="93" t="s">
        <v>164</v>
      </c>
      <c r="C480" s="93" t="s">
        <v>1401</v>
      </c>
      <c r="D480" s="89" t="s">
        <v>1381</v>
      </c>
    </row>
    <row r="481" spans="1:4" x14ac:dyDescent="0.3">
      <c r="A481" s="92" t="s">
        <v>3468</v>
      </c>
      <c r="B481" s="93" t="s">
        <v>164</v>
      </c>
      <c r="C481" s="93" t="s">
        <v>3469</v>
      </c>
      <c r="D481" s="89" t="s">
        <v>3470</v>
      </c>
    </row>
    <row r="482" spans="1:4" x14ac:dyDescent="0.3">
      <c r="A482" s="92" t="s">
        <v>1402</v>
      </c>
      <c r="B482" s="93" t="s">
        <v>164</v>
      </c>
      <c r="C482" s="93" t="s">
        <v>1404</v>
      </c>
      <c r="D482" s="89" t="s">
        <v>1403</v>
      </c>
    </row>
    <row r="483" spans="1:4" x14ac:dyDescent="0.3">
      <c r="A483" s="92" t="s">
        <v>1405</v>
      </c>
      <c r="B483" s="93" t="s">
        <v>164</v>
      </c>
      <c r="C483" s="93" t="s">
        <v>1407</v>
      </c>
      <c r="D483" s="89" t="s">
        <v>1406</v>
      </c>
    </row>
    <row r="484" spans="1:4" x14ac:dyDescent="0.3">
      <c r="A484" s="92" t="s">
        <v>1408</v>
      </c>
      <c r="B484" s="93" t="s">
        <v>164</v>
      </c>
      <c r="C484" s="93" t="s">
        <v>1410</v>
      </c>
      <c r="D484" s="89" t="s">
        <v>1409</v>
      </c>
    </row>
    <row r="485" spans="1:4" x14ac:dyDescent="0.3">
      <c r="A485" s="92" t="s">
        <v>1411</v>
      </c>
      <c r="B485" s="93" t="s">
        <v>164</v>
      </c>
      <c r="C485" s="93" t="s">
        <v>1413</v>
      </c>
      <c r="D485" s="89" t="s">
        <v>1412</v>
      </c>
    </row>
    <row r="486" spans="1:4" x14ac:dyDescent="0.3">
      <c r="A486" s="92" t="s">
        <v>1414</v>
      </c>
      <c r="B486" s="93" t="s">
        <v>158</v>
      </c>
      <c r="C486" s="93" t="s">
        <v>1415</v>
      </c>
      <c r="D486" s="89" t="s">
        <v>494</v>
      </c>
    </row>
    <row r="487" spans="1:4" x14ac:dyDescent="0.3">
      <c r="A487" s="92" t="s">
        <v>1416</v>
      </c>
      <c r="B487" s="93" t="s">
        <v>162</v>
      </c>
      <c r="C487" s="93" t="s">
        <v>1417</v>
      </c>
      <c r="D487" s="89" t="s">
        <v>1371</v>
      </c>
    </row>
    <row r="488" spans="1:4" x14ac:dyDescent="0.3">
      <c r="A488" s="92" t="s">
        <v>3471</v>
      </c>
      <c r="B488" s="93" t="s">
        <v>164</v>
      </c>
      <c r="C488" s="93" t="s">
        <v>3472</v>
      </c>
      <c r="D488" s="89" t="s">
        <v>3473</v>
      </c>
    </row>
    <row r="489" spans="1:4" x14ac:dyDescent="0.3">
      <c r="A489" s="92" t="s">
        <v>245</v>
      </c>
      <c r="B489" s="93" t="s">
        <v>164</v>
      </c>
      <c r="C489" s="93" t="s">
        <v>1418</v>
      </c>
      <c r="D489" s="89" t="s">
        <v>463</v>
      </c>
    </row>
    <row r="490" spans="1:4" x14ac:dyDescent="0.3">
      <c r="A490" s="92" t="s">
        <v>1419</v>
      </c>
      <c r="B490" s="93" t="s">
        <v>164</v>
      </c>
      <c r="C490" s="93" t="s">
        <v>1421</v>
      </c>
      <c r="D490" s="89" t="s">
        <v>1420</v>
      </c>
    </row>
    <row r="491" spans="1:4" x14ac:dyDescent="0.3">
      <c r="A491" s="92" t="s">
        <v>1422</v>
      </c>
      <c r="B491" s="93" t="s">
        <v>158</v>
      </c>
      <c r="C491" s="93" t="s">
        <v>1423</v>
      </c>
      <c r="D491" s="89" t="s">
        <v>408</v>
      </c>
    </row>
    <row r="492" spans="1:4" x14ac:dyDescent="0.3">
      <c r="A492" s="92" t="s">
        <v>1424</v>
      </c>
      <c r="B492" s="93" t="s">
        <v>162</v>
      </c>
      <c r="C492" s="93" t="s">
        <v>1426</v>
      </c>
      <c r="D492" s="89" t="s">
        <v>1425</v>
      </c>
    </row>
    <row r="493" spans="1:4" x14ac:dyDescent="0.3">
      <c r="A493" s="92" t="s">
        <v>1427</v>
      </c>
      <c r="B493" s="93" t="s">
        <v>158</v>
      </c>
      <c r="C493" s="93" t="s">
        <v>1428</v>
      </c>
      <c r="D493" s="89" t="s">
        <v>408</v>
      </c>
    </row>
    <row r="494" spans="1:4" x14ac:dyDescent="0.3">
      <c r="A494" s="92" t="s">
        <v>1429</v>
      </c>
      <c r="B494" s="93" t="s">
        <v>158</v>
      </c>
      <c r="C494" s="93" t="s">
        <v>1430</v>
      </c>
      <c r="D494" s="89" t="s">
        <v>1280</v>
      </c>
    </row>
    <row r="495" spans="1:4" x14ac:dyDescent="0.3">
      <c r="A495" s="92" t="s">
        <v>1431</v>
      </c>
      <c r="B495" s="93" t="s">
        <v>157</v>
      </c>
      <c r="C495" s="93" t="s">
        <v>1433</v>
      </c>
      <c r="D495" s="89" t="s">
        <v>1432</v>
      </c>
    </row>
    <row r="496" spans="1:4" x14ac:dyDescent="0.3">
      <c r="A496" s="92" t="s">
        <v>1434</v>
      </c>
      <c r="B496" s="93" t="s">
        <v>158</v>
      </c>
      <c r="C496" s="93" t="s">
        <v>1436</v>
      </c>
      <c r="D496" s="89" t="s">
        <v>1435</v>
      </c>
    </row>
    <row r="497" spans="1:4" x14ac:dyDescent="0.3">
      <c r="A497" s="92" t="s">
        <v>246</v>
      </c>
      <c r="B497" s="93" t="s">
        <v>158</v>
      </c>
      <c r="C497" s="93" t="s">
        <v>1437</v>
      </c>
      <c r="D497" s="89" t="s">
        <v>745</v>
      </c>
    </row>
    <row r="498" spans="1:4" x14ac:dyDescent="0.3">
      <c r="A498" s="92" t="s">
        <v>247</v>
      </c>
      <c r="B498" s="93" t="s">
        <v>157</v>
      </c>
      <c r="C498" s="93" t="s">
        <v>1438</v>
      </c>
      <c r="D498" s="89" t="s">
        <v>408</v>
      </c>
    </row>
    <row r="499" spans="1:4" x14ac:dyDescent="0.3">
      <c r="A499" s="92" t="s">
        <v>1439</v>
      </c>
      <c r="B499" s="93" t="s">
        <v>162</v>
      </c>
      <c r="C499" s="93" t="s">
        <v>1440</v>
      </c>
      <c r="D499" s="89" t="s">
        <v>859</v>
      </c>
    </row>
    <row r="500" spans="1:4" x14ac:dyDescent="0.3">
      <c r="A500" s="92" t="s">
        <v>3474</v>
      </c>
      <c r="B500" s="93" t="s">
        <v>159</v>
      </c>
      <c r="C500" s="93" t="s">
        <v>3475</v>
      </c>
      <c r="D500" s="89" t="s">
        <v>408</v>
      </c>
    </row>
    <row r="501" spans="1:4" x14ac:dyDescent="0.3">
      <c r="A501" s="92" t="s">
        <v>1441</v>
      </c>
      <c r="B501" s="93" t="s">
        <v>162</v>
      </c>
      <c r="C501" s="93" t="s">
        <v>1442</v>
      </c>
      <c r="D501" s="89" t="s">
        <v>405</v>
      </c>
    </row>
    <row r="502" spans="1:4" x14ac:dyDescent="0.3">
      <c r="A502" s="92" t="s">
        <v>1443</v>
      </c>
      <c r="B502" s="93" t="s">
        <v>157</v>
      </c>
      <c r="C502" s="93" t="s">
        <v>1444</v>
      </c>
      <c r="D502" s="89" t="s">
        <v>405</v>
      </c>
    </row>
    <row r="503" spans="1:4" x14ac:dyDescent="0.3">
      <c r="A503" s="92" t="s">
        <v>1445</v>
      </c>
      <c r="B503" s="93" t="s">
        <v>164</v>
      </c>
      <c r="C503" s="93" t="s">
        <v>1447</v>
      </c>
      <c r="D503" s="89" t="s">
        <v>1446</v>
      </c>
    </row>
    <row r="504" spans="1:4" x14ac:dyDescent="0.3">
      <c r="A504" s="92" t="s">
        <v>1448</v>
      </c>
      <c r="B504" s="93" t="s">
        <v>164</v>
      </c>
      <c r="C504" s="93" t="s">
        <v>1449</v>
      </c>
      <c r="D504" s="89" t="s">
        <v>405</v>
      </c>
    </row>
    <row r="505" spans="1:4" x14ac:dyDescent="0.3">
      <c r="A505" s="92" t="s">
        <v>1450</v>
      </c>
      <c r="B505" s="93" t="s">
        <v>164</v>
      </c>
      <c r="C505" s="93" t="s">
        <v>1451</v>
      </c>
      <c r="D505" s="89" t="s">
        <v>408</v>
      </c>
    </row>
    <row r="506" spans="1:4" x14ac:dyDescent="0.3">
      <c r="A506" s="92" t="s">
        <v>1452</v>
      </c>
      <c r="B506" s="93" t="s">
        <v>164</v>
      </c>
      <c r="C506" s="93" t="s">
        <v>1454</v>
      </c>
      <c r="D506" s="89" t="s">
        <v>1453</v>
      </c>
    </row>
    <row r="507" spans="1:4" x14ac:dyDescent="0.3">
      <c r="A507" s="92" t="s">
        <v>1455</v>
      </c>
      <c r="B507" s="93" t="s">
        <v>158</v>
      </c>
      <c r="C507" s="93" t="s">
        <v>1456</v>
      </c>
      <c r="D507" s="89" t="s">
        <v>778</v>
      </c>
    </row>
    <row r="508" spans="1:4" x14ac:dyDescent="0.3">
      <c r="A508" s="92" t="s">
        <v>1457</v>
      </c>
      <c r="B508" s="93" t="s">
        <v>162</v>
      </c>
      <c r="C508" s="93" t="s">
        <v>1458</v>
      </c>
      <c r="D508" s="89" t="s">
        <v>408</v>
      </c>
    </row>
    <row r="509" spans="1:4" x14ac:dyDescent="0.3">
      <c r="A509" s="92" t="s">
        <v>1459</v>
      </c>
      <c r="B509" s="93" t="s">
        <v>164</v>
      </c>
      <c r="C509" s="93" t="s">
        <v>1460</v>
      </c>
      <c r="D509" s="89" t="s">
        <v>408</v>
      </c>
    </row>
    <row r="510" spans="1:4" x14ac:dyDescent="0.3">
      <c r="A510" s="92" t="s">
        <v>1461</v>
      </c>
      <c r="B510" s="93" t="s">
        <v>157</v>
      </c>
      <c r="C510" s="93" t="s">
        <v>1462</v>
      </c>
      <c r="D510" s="89" t="s">
        <v>408</v>
      </c>
    </row>
    <row r="511" spans="1:4" x14ac:dyDescent="0.3">
      <c r="A511" s="92" t="s">
        <v>1463</v>
      </c>
      <c r="B511" s="93" t="s">
        <v>157</v>
      </c>
      <c r="C511" s="93" t="s">
        <v>1465</v>
      </c>
      <c r="D511" s="89" t="s">
        <v>1464</v>
      </c>
    </row>
    <row r="512" spans="1:4" x14ac:dyDescent="0.3">
      <c r="A512" s="92" t="s">
        <v>1466</v>
      </c>
      <c r="B512" s="93" t="s">
        <v>157</v>
      </c>
      <c r="C512" s="93" t="s">
        <v>1467</v>
      </c>
      <c r="D512" s="89" t="s">
        <v>408</v>
      </c>
    </row>
    <row r="513" spans="1:4" x14ac:dyDescent="0.3">
      <c r="A513" s="92" t="s">
        <v>1468</v>
      </c>
      <c r="B513" s="93" t="s">
        <v>157</v>
      </c>
      <c r="C513" s="93" t="s">
        <v>1469</v>
      </c>
      <c r="D513" s="89" t="s">
        <v>927</v>
      </c>
    </row>
    <row r="514" spans="1:4" x14ac:dyDescent="0.3">
      <c r="A514" s="92" t="s">
        <v>1470</v>
      </c>
      <c r="B514" s="93" t="s">
        <v>162</v>
      </c>
      <c r="C514" s="93" t="s">
        <v>1471</v>
      </c>
      <c r="D514" s="89" t="s">
        <v>463</v>
      </c>
    </row>
    <row r="515" spans="1:4" x14ac:dyDescent="0.3">
      <c r="A515" s="92" t="s">
        <v>1472</v>
      </c>
      <c r="B515" s="93" t="s">
        <v>157</v>
      </c>
      <c r="C515" s="93" t="s">
        <v>1473</v>
      </c>
      <c r="D515" s="89" t="s">
        <v>408</v>
      </c>
    </row>
    <row r="516" spans="1:4" x14ac:dyDescent="0.3">
      <c r="A516" s="92" t="s">
        <v>248</v>
      </c>
      <c r="B516" s="93" t="s">
        <v>157</v>
      </c>
      <c r="C516" s="93" t="s">
        <v>1475</v>
      </c>
      <c r="D516" s="89" t="s">
        <v>1474</v>
      </c>
    </row>
    <row r="517" spans="1:4" x14ac:dyDescent="0.3">
      <c r="A517" s="92" t="s">
        <v>1476</v>
      </c>
      <c r="B517" s="93" t="s">
        <v>157</v>
      </c>
      <c r="C517" s="93" t="s">
        <v>533</v>
      </c>
      <c r="D517" s="89" t="s">
        <v>1477</v>
      </c>
    </row>
    <row r="518" spans="1:4" x14ac:dyDescent="0.3">
      <c r="A518" s="92" t="s">
        <v>1478</v>
      </c>
      <c r="B518" s="93" t="s">
        <v>164</v>
      </c>
      <c r="C518" s="93" t="s">
        <v>533</v>
      </c>
      <c r="D518" s="89" t="s">
        <v>1479</v>
      </c>
    </row>
    <row r="519" spans="1:4" x14ac:dyDescent="0.3">
      <c r="A519" s="92" t="s">
        <v>1480</v>
      </c>
      <c r="B519" s="93" t="s">
        <v>157</v>
      </c>
      <c r="C519" s="93" t="s">
        <v>533</v>
      </c>
      <c r="D519" s="89" t="s">
        <v>1481</v>
      </c>
    </row>
    <row r="520" spans="1:4" x14ac:dyDescent="0.3">
      <c r="A520" s="92" t="s">
        <v>1482</v>
      </c>
      <c r="B520" s="93" t="s">
        <v>162</v>
      </c>
      <c r="C520" s="93" t="s">
        <v>533</v>
      </c>
      <c r="D520" s="89" t="s">
        <v>1483</v>
      </c>
    </row>
    <row r="521" spans="1:4" x14ac:dyDescent="0.3">
      <c r="A521" s="92" t="s">
        <v>1484</v>
      </c>
      <c r="B521" s="93" t="s">
        <v>158</v>
      </c>
      <c r="C521" s="93" t="s">
        <v>1486</v>
      </c>
      <c r="D521" s="89" t="s">
        <v>1485</v>
      </c>
    </row>
    <row r="522" spans="1:4" x14ac:dyDescent="0.3">
      <c r="A522" s="92" t="s">
        <v>1487</v>
      </c>
      <c r="B522" s="93" t="s">
        <v>157</v>
      </c>
      <c r="C522" s="93" t="s">
        <v>1489</v>
      </c>
      <c r="D522" s="89" t="s">
        <v>1488</v>
      </c>
    </row>
    <row r="523" spans="1:4" x14ac:dyDescent="0.3">
      <c r="A523" s="92" t="s">
        <v>249</v>
      </c>
      <c r="B523" s="93" t="s">
        <v>164</v>
      </c>
      <c r="C523" s="93" t="s">
        <v>1491</v>
      </c>
      <c r="D523" s="89" t="s">
        <v>1490</v>
      </c>
    </row>
    <row r="524" spans="1:4" x14ac:dyDescent="0.3">
      <c r="A524" s="92" t="s">
        <v>250</v>
      </c>
      <c r="B524" s="93" t="s">
        <v>162</v>
      </c>
      <c r="C524" s="93" t="s">
        <v>1493</v>
      </c>
      <c r="D524" s="89" t="s">
        <v>1492</v>
      </c>
    </row>
    <row r="525" spans="1:4" x14ac:dyDescent="0.3">
      <c r="A525" s="92" t="s">
        <v>251</v>
      </c>
      <c r="B525" s="93" t="s">
        <v>158</v>
      </c>
      <c r="C525" s="93" t="s">
        <v>1494</v>
      </c>
      <c r="D525" s="89" t="s">
        <v>1042</v>
      </c>
    </row>
    <row r="526" spans="1:4" x14ac:dyDescent="0.3">
      <c r="A526" s="92" t="s">
        <v>1495</v>
      </c>
      <c r="B526" s="93" t="s">
        <v>162</v>
      </c>
      <c r="C526" s="93" t="s">
        <v>1497</v>
      </c>
      <c r="D526" s="89" t="s">
        <v>1496</v>
      </c>
    </row>
    <row r="527" spans="1:4" x14ac:dyDescent="0.3">
      <c r="A527" s="92" t="s">
        <v>1498</v>
      </c>
      <c r="B527" s="93" t="s">
        <v>159</v>
      </c>
      <c r="C527" s="93" t="s">
        <v>1499</v>
      </c>
      <c r="D527" s="89" t="s">
        <v>408</v>
      </c>
    </row>
    <row r="528" spans="1:4" x14ac:dyDescent="0.3">
      <c r="A528" s="92" t="s">
        <v>1500</v>
      </c>
      <c r="B528" s="93" t="s">
        <v>158</v>
      </c>
      <c r="C528" s="93" t="s">
        <v>1502</v>
      </c>
      <c r="D528" s="89" t="s">
        <v>1501</v>
      </c>
    </row>
    <row r="529" spans="1:4" x14ac:dyDescent="0.3">
      <c r="A529" s="92" t="s">
        <v>252</v>
      </c>
      <c r="B529" s="93" t="s">
        <v>157</v>
      </c>
      <c r="C529" s="93" t="s">
        <v>1503</v>
      </c>
      <c r="D529" s="89" t="s">
        <v>817</v>
      </c>
    </row>
    <row r="530" spans="1:4" x14ac:dyDescent="0.3">
      <c r="A530" s="92" t="s">
        <v>3476</v>
      </c>
      <c r="B530" s="93" t="s">
        <v>157</v>
      </c>
      <c r="C530" s="93" t="s">
        <v>3477</v>
      </c>
      <c r="D530" s="89" t="s">
        <v>1768</v>
      </c>
    </row>
    <row r="531" spans="1:4" x14ac:dyDescent="0.3">
      <c r="A531" s="92" t="s">
        <v>1504</v>
      </c>
      <c r="B531" s="93" t="s">
        <v>157</v>
      </c>
      <c r="C531" s="93" t="s">
        <v>1505</v>
      </c>
      <c r="D531" s="89" t="s">
        <v>408</v>
      </c>
    </row>
    <row r="532" spans="1:4" x14ac:dyDescent="0.3">
      <c r="A532" s="92" t="s">
        <v>253</v>
      </c>
      <c r="B532" s="93" t="s">
        <v>158</v>
      </c>
      <c r="C532" s="93" t="s">
        <v>1506</v>
      </c>
      <c r="D532" s="89" t="s">
        <v>463</v>
      </c>
    </row>
    <row r="533" spans="1:4" x14ac:dyDescent="0.3">
      <c r="A533" s="92" t="s">
        <v>1507</v>
      </c>
      <c r="B533" s="93" t="s">
        <v>158</v>
      </c>
      <c r="C533" s="93" t="s">
        <v>1508</v>
      </c>
      <c r="D533" s="89" t="s">
        <v>745</v>
      </c>
    </row>
    <row r="534" spans="1:4" x14ac:dyDescent="0.3">
      <c r="A534" s="92" t="s">
        <v>1509</v>
      </c>
      <c r="B534" s="93" t="s">
        <v>164</v>
      </c>
      <c r="C534" s="93" t="s">
        <v>1511</v>
      </c>
      <c r="D534" s="89" t="s">
        <v>1510</v>
      </c>
    </row>
    <row r="535" spans="1:4" x14ac:dyDescent="0.3">
      <c r="A535" s="92" t="s">
        <v>3478</v>
      </c>
      <c r="B535" s="93" t="s">
        <v>162</v>
      </c>
      <c r="C535" s="93" t="s">
        <v>3479</v>
      </c>
      <c r="D535" s="89" t="s">
        <v>1675</v>
      </c>
    </row>
    <row r="536" spans="1:4" x14ac:dyDescent="0.3">
      <c r="A536" s="92" t="s">
        <v>1512</v>
      </c>
      <c r="B536" s="93" t="s">
        <v>164</v>
      </c>
      <c r="C536" s="93" t="s">
        <v>1514</v>
      </c>
      <c r="D536" s="89" t="s">
        <v>1513</v>
      </c>
    </row>
    <row r="537" spans="1:4" x14ac:dyDescent="0.3">
      <c r="A537" s="92" t="s">
        <v>1515</v>
      </c>
      <c r="B537" s="93" t="s">
        <v>164</v>
      </c>
      <c r="C537" s="93" t="s">
        <v>1516</v>
      </c>
      <c r="D537" s="89" t="s">
        <v>1173</v>
      </c>
    </row>
    <row r="538" spans="1:4" x14ac:dyDescent="0.3">
      <c r="A538" s="92" t="s">
        <v>1517</v>
      </c>
      <c r="B538" s="93" t="s">
        <v>164</v>
      </c>
      <c r="C538" s="93" t="s">
        <v>1519</v>
      </c>
      <c r="D538" s="89" t="s">
        <v>1518</v>
      </c>
    </row>
    <row r="539" spans="1:4" x14ac:dyDescent="0.3">
      <c r="A539" s="92" t="s">
        <v>1520</v>
      </c>
      <c r="B539" s="93" t="s">
        <v>164</v>
      </c>
      <c r="C539" s="93" t="s">
        <v>1522</v>
      </c>
      <c r="D539" s="89" t="s">
        <v>1521</v>
      </c>
    </row>
    <row r="540" spans="1:4" x14ac:dyDescent="0.3">
      <c r="A540" s="92" t="s">
        <v>1523</v>
      </c>
      <c r="B540" s="93" t="s">
        <v>164</v>
      </c>
      <c r="C540" s="93" t="s">
        <v>1524</v>
      </c>
      <c r="D540" s="89" t="s">
        <v>817</v>
      </c>
    </row>
    <row r="541" spans="1:4" x14ac:dyDescent="0.3">
      <c r="A541" s="92" t="s">
        <v>1525</v>
      </c>
      <c r="B541" s="93" t="s">
        <v>164</v>
      </c>
      <c r="C541" s="93" t="s">
        <v>1526</v>
      </c>
      <c r="D541" s="89" t="s">
        <v>408</v>
      </c>
    </row>
    <row r="542" spans="1:4" x14ac:dyDescent="0.3">
      <c r="A542" s="92" t="s">
        <v>1527</v>
      </c>
      <c r="B542" s="93" t="s">
        <v>164</v>
      </c>
      <c r="C542" s="93" t="s">
        <v>1528</v>
      </c>
      <c r="D542" s="89" t="s">
        <v>408</v>
      </c>
    </row>
    <row r="543" spans="1:4" x14ac:dyDescent="0.3">
      <c r="A543" s="92" t="s">
        <v>1529</v>
      </c>
      <c r="B543" s="93" t="s">
        <v>164</v>
      </c>
      <c r="C543" s="93" t="s">
        <v>1531</v>
      </c>
      <c r="D543" s="89" t="s">
        <v>1530</v>
      </c>
    </row>
    <row r="544" spans="1:4" x14ac:dyDescent="0.3">
      <c r="A544" s="92" t="s">
        <v>1532</v>
      </c>
      <c r="B544" s="93" t="s">
        <v>162</v>
      </c>
      <c r="C544" s="93" t="s">
        <v>1533</v>
      </c>
      <c r="D544" s="89" t="s">
        <v>463</v>
      </c>
    </row>
    <row r="545" spans="1:4" x14ac:dyDescent="0.3">
      <c r="A545" s="92" t="s">
        <v>1534</v>
      </c>
      <c r="B545" s="93" t="s">
        <v>158</v>
      </c>
      <c r="C545" s="93" t="s">
        <v>1535</v>
      </c>
      <c r="D545" s="89" t="s">
        <v>408</v>
      </c>
    </row>
    <row r="546" spans="1:4" x14ac:dyDescent="0.3">
      <c r="A546" s="92" t="s">
        <v>1536</v>
      </c>
      <c r="B546" s="93" t="s">
        <v>158</v>
      </c>
      <c r="C546" s="93" t="s">
        <v>1537</v>
      </c>
      <c r="D546" s="89" t="s">
        <v>817</v>
      </c>
    </row>
    <row r="547" spans="1:4" x14ac:dyDescent="0.3">
      <c r="A547" s="92" t="s">
        <v>1538</v>
      </c>
      <c r="B547" s="93" t="s">
        <v>162</v>
      </c>
      <c r="C547" s="93" t="s">
        <v>1539</v>
      </c>
      <c r="D547" s="89" t="s">
        <v>1187</v>
      </c>
    </row>
    <row r="548" spans="1:4" x14ac:dyDescent="0.3">
      <c r="A548" s="92" t="s">
        <v>254</v>
      </c>
      <c r="B548" s="93" t="s">
        <v>164</v>
      </c>
      <c r="C548" s="93" t="s">
        <v>1540</v>
      </c>
      <c r="D548" s="89" t="s">
        <v>408</v>
      </c>
    </row>
    <row r="549" spans="1:4" x14ac:dyDescent="0.3">
      <c r="A549" s="92" t="s">
        <v>1541</v>
      </c>
      <c r="B549" s="93" t="s">
        <v>162</v>
      </c>
      <c r="C549" s="93" t="s">
        <v>1542</v>
      </c>
      <c r="D549" s="89" t="s">
        <v>463</v>
      </c>
    </row>
    <row r="550" spans="1:4" x14ac:dyDescent="0.3">
      <c r="A550" s="92" t="s">
        <v>1543</v>
      </c>
      <c r="B550" s="93" t="s">
        <v>158</v>
      </c>
      <c r="C550" s="93" t="s">
        <v>1544</v>
      </c>
      <c r="D550" s="89" t="s">
        <v>882</v>
      </c>
    </row>
    <row r="551" spans="1:4" x14ac:dyDescent="0.3">
      <c r="A551" s="92" t="s">
        <v>1545</v>
      </c>
      <c r="B551" s="93" t="s">
        <v>158</v>
      </c>
      <c r="C551" s="93" t="s">
        <v>1546</v>
      </c>
      <c r="D551" s="89" t="s">
        <v>483</v>
      </c>
    </row>
    <row r="552" spans="1:4" x14ac:dyDescent="0.3">
      <c r="A552" s="92" t="s">
        <v>1547</v>
      </c>
      <c r="B552" s="93" t="s">
        <v>158</v>
      </c>
      <c r="C552" s="93" t="s">
        <v>1548</v>
      </c>
      <c r="D552" s="89" t="s">
        <v>418</v>
      </c>
    </row>
    <row r="553" spans="1:4" x14ac:dyDescent="0.3">
      <c r="A553" s="92" t="s">
        <v>1549</v>
      </c>
      <c r="B553" s="93" t="s">
        <v>158</v>
      </c>
      <c r="C553" s="93" t="s">
        <v>1551</v>
      </c>
      <c r="D553" s="89" t="s">
        <v>1550</v>
      </c>
    </row>
    <row r="554" spans="1:4" x14ac:dyDescent="0.3">
      <c r="A554" s="92" t="s">
        <v>255</v>
      </c>
      <c r="B554" s="93" t="s">
        <v>157</v>
      </c>
      <c r="C554" s="93" t="s">
        <v>1552</v>
      </c>
      <c r="D554" s="89" t="s">
        <v>1140</v>
      </c>
    </row>
    <row r="555" spans="1:4" x14ac:dyDescent="0.3">
      <c r="A555" s="92" t="s">
        <v>1553</v>
      </c>
      <c r="B555" s="93" t="s">
        <v>157</v>
      </c>
      <c r="C555" s="93" t="s">
        <v>1554</v>
      </c>
      <c r="D555" s="89" t="s">
        <v>699</v>
      </c>
    </row>
    <row r="556" spans="1:4" x14ac:dyDescent="0.3">
      <c r="A556" s="92" t="s">
        <v>1555</v>
      </c>
      <c r="B556" s="93" t="s">
        <v>164</v>
      </c>
      <c r="C556" s="93" t="s">
        <v>1557</v>
      </c>
      <c r="D556" s="89" t="s">
        <v>1556</v>
      </c>
    </row>
    <row r="557" spans="1:4" x14ac:dyDescent="0.3">
      <c r="A557" s="92" t="s">
        <v>1558</v>
      </c>
      <c r="B557" s="93" t="s">
        <v>162</v>
      </c>
      <c r="C557" s="93" t="s">
        <v>1559</v>
      </c>
      <c r="D557" s="89" t="s">
        <v>1556</v>
      </c>
    </row>
    <row r="558" spans="1:4" x14ac:dyDescent="0.3">
      <c r="A558" s="92" t="s">
        <v>1560</v>
      </c>
      <c r="B558" s="93" t="s">
        <v>158</v>
      </c>
      <c r="C558" s="93" t="s">
        <v>1562</v>
      </c>
      <c r="D558" s="89" t="s">
        <v>1561</v>
      </c>
    </row>
    <row r="559" spans="1:4" x14ac:dyDescent="0.3">
      <c r="A559" s="92" t="s">
        <v>3480</v>
      </c>
      <c r="B559" s="93" t="s">
        <v>162</v>
      </c>
      <c r="C559" s="93" t="s">
        <v>3481</v>
      </c>
      <c r="D559" s="89" t="s">
        <v>724</v>
      </c>
    </row>
    <row r="560" spans="1:4" x14ac:dyDescent="0.3">
      <c r="A560" s="92" t="s">
        <v>1563</v>
      </c>
      <c r="B560" s="93" t="s">
        <v>158</v>
      </c>
      <c r="C560" s="93" t="s">
        <v>1565</v>
      </c>
      <c r="D560" s="89" t="s">
        <v>1564</v>
      </c>
    </row>
    <row r="561" spans="1:4" x14ac:dyDescent="0.3">
      <c r="A561" s="92" t="s">
        <v>1566</v>
      </c>
      <c r="B561" s="93" t="s">
        <v>162</v>
      </c>
      <c r="C561" s="93" t="s">
        <v>1567</v>
      </c>
      <c r="D561" s="89" t="s">
        <v>724</v>
      </c>
    </row>
    <row r="562" spans="1:4" x14ac:dyDescent="0.3">
      <c r="A562" s="92" t="s">
        <v>3482</v>
      </c>
      <c r="B562" s="93" t="s">
        <v>162</v>
      </c>
      <c r="C562" s="93" t="s">
        <v>3483</v>
      </c>
      <c r="D562" s="89" t="s">
        <v>3484</v>
      </c>
    </row>
    <row r="563" spans="1:4" x14ac:dyDescent="0.3">
      <c r="A563" s="92" t="s">
        <v>1568</v>
      </c>
      <c r="B563" s="93" t="s">
        <v>158</v>
      </c>
      <c r="C563" s="93" t="s">
        <v>533</v>
      </c>
      <c r="D563" s="89" t="s">
        <v>1569</v>
      </c>
    </row>
    <row r="564" spans="1:4" x14ac:dyDescent="0.3">
      <c r="A564" s="92" t="s">
        <v>1570</v>
      </c>
      <c r="B564" s="93" t="s">
        <v>162</v>
      </c>
      <c r="C564" s="93" t="s">
        <v>1572</v>
      </c>
      <c r="D564" s="89" t="s">
        <v>1571</v>
      </c>
    </row>
    <row r="565" spans="1:4" x14ac:dyDescent="0.3">
      <c r="A565" s="92" t="s">
        <v>1573</v>
      </c>
      <c r="B565" s="93" t="s">
        <v>158</v>
      </c>
      <c r="C565" s="93" t="s">
        <v>1574</v>
      </c>
      <c r="D565" s="89" t="s">
        <v>991</v>
      </c>
    </row>
    <row r="566" spans="1:4" x14ac:dyDescent="0.3">
      <c r="A566" s="92" t="s">
        <v>1575</v>
      </c>
      <c r="B566" s="93" t="s">
        <v>158</v>
      </c>
      <c r="C566" s="93" t="s">
        <v>1576</v>
      </c>
      <c r="D566" s="89" t="s">
        <v>408</v>
      </c>
    </row>
    <row r="567" spans="1:4" x14ac:dyDescent="0.3">
      <c r="A567" s="92" t="s">
        <v>1577</v>
      </c>
      <c r="B567" s="93" t="s">
        <v>158</v>
      </c>
      <c r="C567" s="93" t="s">
        <v>1579</v>
      </c>
      <c r="D567" s="89" t="s">
        <v>1578</v>
      </c>
    </row>
    <row r="568" spans="1:4" x14ac:dyDescent="0.3">
      <c r="A568" s="92" t="s">
        <v>1580</v>
      </c>
      <c r="B568" s="93" t="s">
        <v>158</v>
      </c>
      <c r="C568" s="93" t="s">
        <v>1582</v>
      </c>
      <c r="D568" s="89" t="s">
        <v>1581</v>
      </c>
    </row>
    <row r="569" spans="1:4" x14ac:dyDescent="0.3">
      <c r="A569" s="92" t="s">
        <v>1583</v>
      </c>
      <c r="B569" s="93" t="s">
        <v>164</v>
      </c>
      <c r="C569" s="93" t="s">
        <v>1584</v>
      </c>
      <c r="D569" s="89" t="s">
        <v>1381</v>
      </c>
    </row>
    <row r="570" spans="1:4" x14ac:dyDescent="0.3">
      <c r="A570" s="92" t="s">
        <v>256</v>
      </c>
      <c r="B570" s="93" t="s">
        <v>164</v>
      </c>
      <c r="C570" s="93" t="s">
        <v>1586</v>
      </c>
      <c r="D570" s="89" t="s">
        <v>1585</v>
      </c>
    </row>
    <row r="571" spans="1:4" x14ac:dyDescent="0.3">
      <c r="A571" s="92" t="s">
        <v>257</v>
      </c>
      <c r="B571" s="93" t="s">
        <v>157</v>
      </c>
      <c r="C571" s="93" t="s">
        <v>1587</v>
      </c>
      <c r="D571" s="89" t="s">
        <v>438</v>
      </c>
    </row>
    <row r="572" spans="1:4" x14ac:dyDescent="0.3">
      <c r="A572" s="92" t="s">
        <v>1588</v>
      </c>
      <c r="B572" s="93" t="s">
        <v>158</v>
      </c>
      <c r="C572" s="93" t="s">
        <v>1590</v>
      </c>
      <c r="D572" s="89" t="s">
        <v>1589</v>
      </c>
    </row>
    <row r="573" spans="1:4" x14ac:dyDescent="0.3">
      <c r="A573" s="92" t="s">
        <v>1591</v>
      </c>
      <c r="B573" s="93" t="s">
        <v>157</v>
      </c>
      <c r="C573" s="93" t="s">
        <v>1593</v>
      </c>
      <c r="D573" s="89" t="s">
        <v>1592</v>
      </c>
    </row>
    <row r="574" spans="1:4" x14ac:dyDescent="0.3">
      <c r="A574" s="92" t="s">
        <v>1594</v>
      </c>
      <c r="B574" s="93" t="s">
        <v>158</v>
      </c>
      <c r="C574" s="93" t="s">
        <v>1595</v>
      </c>
      <c r="D574" s="89" t="s">
        <v>408</v>
      </c>
    </row>
    <row r="575" spans="1:4" x14ac:dyDescent="0.3">
      <c r="A575" s="92" t="s">
        <v>258</v>
      </c>
      <c r="B575" s="93" t="s">
        <v>157</v>
      </c>
      <c r="C575" s="93" t="s">
        <v>1596</v>
      </c>
      <c r="D575" s="89" t="s">
        <v>415</v>
      </c>
    </row>
    <row r="576" spans="1:4" x14ac:dyDescent="0.3">
      <c r="A576" s="92" t="s">
        <v>1597</v>
      </c>
      <c r="B576" s="93" t="s">
        <v>157</v>
      </c>
      <c r="C576" s="93" t="s">
        <v>1598</v>
      </c>
      <c r="D576" s="89" t="s">
        <v>415</v>
      </c>
    </row>
    <row r="577" spans="1:4" x14ac:dyDescent="0.3">
      <c r="A577" s="92" t="s">
        <v>3485</v>
      </c>
      <c r="B577" s="93" t="s">
        <v>158</v>
      </c>
      <c r="C577" s="93" t="s">
        <v>3486</v>
      </c>
      <c r="D577" s="89" t="s">
        <v>3487</v>
      </c>
    </row>
    <row r="578" spans="1:4" x14ac:dyDescent="0.3">
      <c r="A578" s="92" t="s">
        <v>1599</v>
      </c>
      <c r="B578" s="93" t="s">
        <v>158</v>
      </c>
      <c r="C578" s="93" t="s">
        <v>1600</v>
      </c>
      <c r="D578" s="89" t="s">
        <v>1181</v>
      </c>
    </row>
    <row r="579" spans="1:4" x14ac:dyDescent="0.3">
      <c r="A579" s="92" t="s">
        <v>1601</v>
      </c>
      <c r="B579" s="93" t="s">
        <v>158</v>
      </c>
      <c r="C579" s="93" t="s">
        <v>1603</v>
      </c>
      <c r="D579" s="89" t="s">
        <v>1602</v>
      </c>
    </row>
    <row r="580" spans="1:4" x14ac:dyDescent="0.3">
      <c r="A580" s="92" t="s">
        <v>259</v>
      </c>
      <c r="B580" s="93" t="s">
        <v>158</v>
      </c>
      <c r="C580" s="93" t="s">
        <v>1604</v>
      </c>
      <c r="D580" s="89" t="s">
        <v>408</v>
      </c>
    </row>
    <row r="581" spans="1:4" x14ac:dyDescent="0.3">
      <c r="A581" s="92" t="s">
        <v>1605</v>
      </c>
      <c r="B581" s="93" t="s">
        <v>164</v>
      </c>
      <c r="C581" s="93" t="s">
        <v>1606</v>
      </c>
      <c r="D581" s="89" t="s">
        <v>463</v>
      </c>
    </row>
    <row r="582" spans="1:4" x14ac:dyDescent="0.3">
      <c r="A582" s="92" t="s">
        <v>1607</v>
      </c>
      <c r="B582" s="93" t="s">
        <v>162</v>
      </c>
      <c r="C582" s="93" t="s">
        <v>1608</v>
      </c>
      <c r="D582" s="89" t="s">
        <v>408</v>
      </c>
    </row>
    <row r="583" spans="1:4" x14ac:dyDescent="0.3">
      <c r="A583" s="92" t="s">
        <v>1609</v>
      </c>
      <c r="B583" s="93" t="s">
        <v>164</v>
      </c>
      <c r="C583" s="93" t="s">
        <v>1611</v>
      </c>
      <c r="D583" s="89" t="s">
        <v>1610</v>
      </c>
    </row>
    <row r="584" spans="1:4" x14ac:dyDescent="0.3">
      <c r="A584" s="92" t="s">
        <v>1612</v>
      </c>
      <c r="B584" s="93" t="s">
        <v>158</v>
      </c>
      <c r="C584" s="93" t="s">
        <v>1614</v>
      </c>
      <c r="D584" s="89" t="s">
        <v>1613</v>
      </c>
    </row>
    <row r="585" spans="1:4" x14ac:dyDescent="0.3">
      <c r="A585" s="92" t="s">
        <v>1615</v>
      </c>
      <c r="B585" s="93" t="s">
        <v>164</v>
      </c>
      <c r="C585" s="93" t="s">
        <v>1617</v>
      </c>
      <c r="D585" s="89" t="s">
        <v>1616</v>
      </c>
    </row>
    <row r="586" spans="1:4" x14ac:dyDescent="0.3">
      <c r="A586" s="92" t="s">
        <v>260</v>
      </c>
      <c r="B586" s="93" t="s">
        <v>157</v>
      </c>
      <c r="C586" s="93" t="s">
        <v>1619</v>
      </c>
      <c r="D586" s="89" t="s">
        <v>1618</v>
      </c>
    </row>
    <row r="587" spans="1:4" x14ac:dyDescent="0.3">
      <c r="A587" s="92" t="s">
        <v>1620</v>
      </c>
      <c r="B587" s="93" t="s">
        <v>164</v>
      </c>
      <c r="C587" s="93" t="s">
        <v>1621</v>
      </c>
      <c r="D587" s="89" t="s">
        <v>579</v>
      </c>
    </row>
    <row r="588" spans="1:4" x14ac:dyDescent="0.3">
      <c r="A588" s="92" t="s">
        <v>261</v>
      </c>
      <c r="B588" s="93" t="s">
        <v>157</v>
      </c>
      <c r="C588" s="93" t="s">
        <v>1622</v>
      </c>
      <c r="D588" s="89" t="s">
        <v>408</v>
      </c>
    </row>
    <row r="589" spans="1:4" x14ac:dyDescent="0.3">
      <c r="A589" s="92" t="s">
        <v>1623</v>
      </c>
      <c r="B589" s="93" t="s">
        <v>158</v>
      </c>
      <c r="C589" s="93" t="s">
        <v>1624</v>
      </c>
      <c r="D589" s="89" t="s">
        <v>463</v>
      </c>
    </row>
    <row r="590" spans="1:4" x14ac:dyDescent="0.3">
      <c r="A590" s="92" t="s">
        <v>1625</v>
      </c>
      <c r="B590" s="93" t="s">
        <v>157</v>
      </c>
      <c r="C590" s="93" t="s">
        <v>1627</v>
      </c>
      <c r="D590" s="89" t="s">
        <v>1626</v>
      </c>
    </row>
    <row r="591" spans="1:4" x14ac:dyDescent="0.3">
      <c r="A591" s="92" t="s">
        <v>1628</v>
      </c>
      <c r="B591" s="93" t="s">
        <v>158</v>
      </c>
      <c r="C591" s="93" t="s">
        <v>1629</v>
      </c>
      <c r="D591" s="89" t="s">
        <v>408</v>
      </c>
    </row>
    <row r="592" spans="1:4" x14ac:dyDescent="0.3">
      <c r="A592" s="92" t="s">
        <v>1630</v>
      </c>
      <c r="B592" s="93" t="s">
        <v>158</v>
      </c>
      <c r="C592" s="93" t="s">
        <v>1631</v>
      </c>
      <c r="D592" s="89" t="s">
        <v>408</v>
      </c>
    </row>
    <row r="593" spans="1:4" x14ac:dyDescent="0.3">
      <c r="A593" s="92" t="s">
        <v>262</v>
      </c>
      <c r="B593" s="93" t="s">
        <v>158</v>
      </c>
      <c r="C593" s="93" t="s">
        <v>1632</v>
      </c>
      <c r="D593" s="89" t="s">
        <v>1035</v>
      </c>
    </row>
    <row r="594" spans="1:4" x14ac:dyDescent="0.3">
      <c r="A594" s="92" t="s">
        <v>3488</v>
      </c>
      <c r="B594" s="93" t="s">
        <v>158</v>
      </c>
      <c r="C594" s="93" t="s">
        <v>3489</v>
      </c>
      <c r="D594" s="89" t="s">
        <v>1636</v>
      </c>
    </row>
    <row r="595" spans="1:4" x14ac:dyDescent="0.3">
      <c r="A595" s="92" t="s">
        <v>1633</v>
      </c>
      <c r="B595" s="93" t="s">
        <v>158</v>
      </c>
      <c r="C595" s="93" t="s">
        <v>1635</v>
      </c>
      <c r="D595" s="89" t="s">
        <v>1634</v>
      </c>
    </row>
    <row r="596" spans="1:4" x14ac:dyDescent="0.3">
      <c r="A596" s="92" t="s">
        <v>263</v>
      </c>
      <c r="B596" s="93" t="s">
        <v>157</v>
      </c>
      <c r="C596" s="93" t="s">
        <v>1637</v>
      </c>
      <c r="D596" s="89" t="s">
        <v>1636</v>
      </c>
    </row>
    <row r="597" spans="1:4" x14ac:dyDescent="0.3">
      <c r="A597" s="92" t="s">
        <v>1638</v>
      </c>
      <c r="B597" s="93" t="s">
        <v>164</v>
      </c>
      <c r="C597" s="93" t="s">
        <v>1639</v>
      </c>
      <c r="D597" s="89" t="s">
        <v>873</v>
      </c>
    </row>
    <row r="598" spans="1:4" x14ac:dyDescent="0.3">
      <c r="A598" s="92" t="s">
        <v>3490</v>
      </c>
      <c r="B598" s="93" t="s">
        <v>164</v>
      </c>
      <c r="C598" s="93" t="s">
        <v>3491</v>
      </c>
      <c r="D598" s="89" t="s">
        <v>3492</v>
      </c>
    </row>
    <row r="599" spans="1:4" x14ac:dyDescent="0.3">
      <c r="A599" s="92" t="s">
        <v>264</v>
      </c>
      <c r="B599" s="93" t="s">
        <v>162</v>
      </c>
      <c r="C599" s="93" t="s">
        <v>1640</v>
      </c>
      <c r="D599" s="89" t="s">
        <v>785</v>
      </c>
    </row>
    <row r="600" spans="1:4" x14ac:dyDescent="0.3">
      <c r="A600" s="92" t="s">
        <v>1641</v>
      </c>
      <c r="B600" s="93" t="s">
        <v>164</v>
      </c>
      <c r="C600" s="93" t="s">
        <v>1643</v>
      </c>
      <c r="D600" s="89" t="s">
        <v>1642</v>
      </c>
    </row>
    <row r="601" spans="1:4" x14ac:dyDescent="0.3">
      <c r="A601" s="92" t="s">
        <v>1644</v>
      </c>
      <c r="B601" s="93" t="s">
        <v>164</v>
      </c>
      <c r="C601" s="93" t="s">
        <v>1646</v>
      </c>
      <c r="D601" s="89" t="s">
        <v>1645</v>
      </c>
    </row>
    <row r="602" spans="1:4" x14ac:dyDescent="0.3">
      <c r="A602" s="92" t="s">
        <v>1647</v>
      </c>
      <c r="B602" s="93" t="s">
        <v>159</v>
      </c>
      <c r="C602" s="93" t="s">
        <v>1649</v>
      </c>
      <c r="D602" s="89" t="s">
        <v>1648</v>
      </c>
    </row>
    <row r="603" spans="1:4" x14ac:dyDescent="0.3">
      <c r="A603" s="92" t="s">
        <v>1650</v>
      </c>
      <c r="B603" s="93" t="s">
        <v>158</v>
      </c>
      <c r="C603" s="93" t="s">
        <v>1651</v>
      </c>
      <c r="D603" s="89" t="s">
        <v>408</v>
      </c>
    </row>
    <row r="604" spans="1:4" x14ac:dyDescent="0.3">
      <c r="A604" s="92" t="s">
        <v>1652</v>
      </c>
      <c r="B604" s="93" t="s">
        <v>157</v>
      </c>
      <c r="C604" s="93" t="s">
        <v>1653</v>
      </c>
      <c r="D604" s="89" t="s">
        <v>1187</v>
      </c>
    </row>
    <row r="605" spans="1:4" x14ac:dyDescent="0.3">
      <c r="A605" s="92" t="s">
        <v>1654</v>
      </c>
      <c r="B605" s="93" t="s">
        <v>162</v>
      </c>
      <c r="C605" s="93" t="s">
        <v>1655</v>
      </c>
      <c r="D605" s="89" t="s">
        <v>1187</v>
      </c>
    </row>
    <row r="606" spans="1:4" x14ac:dyDescent="0.3">
      <c r="A606" s="92" t="s">
        <v>1656</v>
      </c>
      <c r="B606" s="93" t="s">
        <v>157</v>
      </c>
      <c r="C606" s="93" t="s">
        <v>1657</v>
      </c>
      <c r="D606" s="89" t="s">
        <v>882</v>
      </c>
    </row>
    <row r="607" spans="1:4" x14ac:dyDescent="0.3">
      <c r="A607" s="92" t="s">
        <v>1658</v>
      </c>
      <c r="B607" s="93" t="s">
        <v>157</v>
      </c>
      <c r="C607" s="93" t="s">
        <v>1659</v>
      </c>
      <c r="D607" s="89" t="s">
        <v>438</v>
      </c>
    </row>
    <row r="608" spans="1:4" x14ac:dyDescent="0.3">
      <c r="A608" s="92" t="s">
        <v>1660</v>
      </c>
      <c r="B608" s="93" t="s">
        <v>164</v>
      </c>
      <c r="C608" s="93" t="s">
        <v>1661</v>
      </c>
      <c r="D608" s="89" t="s">
        <v>408</v>
      </c>
    </row>
    <row r="609" spans="1:4" x14ac:dyDescent="0.3">
      <c r="A609" s="92" t="s">
        <v>265</v>
      </c>
      <c r="B609" s="93" t="s">
        <v>158</v>
      </c>
      <c r="C609" s="93" t="s">
        <v>1662</v>
      </c>
      <c r="D609" s="89" t="s">
        <v>483</v>
      </c>
    </row>
    <row r="610" spans="1:4" x14ac:dyDescent="0.3">
      <c r="A610" s="92" t="s">
        <v>3493</v>
      </c>
      <c r="B610" s="93" t="s">
        <v>164</v>
      </c>
      <c r="C610" s="93" t="s">
        <v>3494</v>
      </c>
      <c r="D610" s="89" t="s">
        <v>408</v>
      </c>
    </row>
    <row r="611" spans="1:4" x14ac:dyDescent="0.3">
      <c r="A611" s="92" t="s">
        <v>1663</v>
      </c>
      <c r="B611" s="93" t="s">
        <v>158</v>
      </c>
      <c r="C611" s="93" t="s">
        <v>1664</v>
      </c>
      <c r="D611" s="89" t="s">
        <v>408</v>
      </c>
    </row>
    <row r="612" spans="1:4" x14ac:dyDescent="0.3">
      <c r="A612" s="92" t="s">
        <v>1665</v>
      </c>
      <c r="B612" s="93" t="s">
        <v>158</v>
      </c>
      <c r="C612" s="93" t="s">
        <v>1666</v>
      </c>
      <c r="D612" s="89" t="s">
        <v>408</v>
      </c>
    </row>
    <row r="613" spans="1:4" x14ac:dyDescent="0.3">
      <c r="A613" s="92" t="s">
        <v>1667</v>
      </c>
      <c r="B613" s="93" t="s">
        <v>164</v>
      </c>
      <c r="C613" s="93" t="s">
        <v>1669</v>
      </c>
      <c r="D613" s="89" t="s">
        <v>1668</v>
      </c>
    </row>
    <row r="614" spans="1:4" x14ac:dyDescent="0.3">
      <c r="A614" s="92" t="s">
        <v>1670</v>
      </c>
      <c r="B614" s="93" t="s">
        <v>164</v>
      </c>
      <c r="C614" s="93" t="s">
        <v>1672</v>
      </c>
      <c r="D614" s="89" t="s">
        <v>1671</v>
      </c>
    </row>
    <row r="615" spans="1:4" x14ac:dyDescent="0.3">
      <c r="A615" s="92" t="s">
        <v>1673</v>
      </c>
      <c r="B615" s="93" t="s">
        <v>164</v>
      </c>
      <c r="C615" s="93" t="s">
        <v>1674</v>
      </c>
      <c r="D615" s="89" t="s">
        <v>516</v>
      </c>
    </row>
    <row r="616" spans="1:4" x14ac:dyDescent="0.3">
      <c r="A616" s="92" t="s">
        <v>1676</v>
      </c>
      <c r="B616" s="93" t="s">
        <v>164</v>
      </c>
      <c r="C616" s="93" t="s">
        <v>1678</v>
      </c>
      <c r="D616" s="89" t="s">
        <v>1677</v>
      </c>
    </row>
    <row r="617" spans="1:4" x14ac:dyDescent="0.3">
      <c r="A617" s="92" t="s">
        <v>1679</v>
      </c>
      <c r="B617" s="93" t="s">
        <v>158</v>
      </c>
      <c r="C617" s="93" t="s">
        <v>1680</v>
      </c>
      <c r="D617" s="89" t="s">
        <v>483</v>
      </c>
    </row>
    <row r="618" spans="1:4" x14ac:dyDescent="0.3">
      <c r="A618" s="92" t="s">
        <v>1681</v>
      </c>
      <c r="B618" s="93" t="s">
        <v>162</v>
      </c>
      <c r="C618" s="93" t="s">
        <v>1682</v>
      </c>
      <c r="D618" s="89" t="s">
        <v>408</v>
      </c>
    </row>
    <row r="619" spans="1:4" x14ac:dyDescent="0.3">
      <c r="A619" s="92" t="s">
        <v>1683</v>
      </c>
      <c r="B619" s="93" t="s">
        <v>162</v>
      </c>
      <c r="C619" s="93" t="s">
        <v>1685</v>
      </c>
      <c r="D619" s="89" t="s">
        <v>1684</v>
      </c>
    </row>
    <row r="620" spans="1:4" x14ac:dyDescent="0.3">
      <c r="A620" s="92" t="s">
        <v>266</v>
      </c>
      <c r="B620" s="93" t="s">
        <v>158</v>
      </c>
      <c r="C620" s="93" t="s">
        <v>1687</v>
      </c>
      <c r="D620" s="89" t="s">
        <v>1686</v>
      </c>
    </row>
    <row r="621" spans="1:4" x14ac:dyDescent="0.3">
      <c r="A621" s="92" t="s">
        <v>1688</v>
      </c>
      <c r="B621" s="93" t="s">
        <v>158</v>
      </c>
      <c r="C621" s="93" t="s">
        <v>1690</v>
      </c>
      <c r="D621" s="89" t="s">
        <v>1689</v>
      </c>
    </row>
    <row r="622" spans="1:4" x14ac:dyDescent="0.3">
      <c r="A622" s="92" t="s">
        <v>1691</v>
      </c>
      <c r="B622" s="93" t="s">
        <v>164</v>
      </c>
      <c r="C622" s="93" t="s">
        <v>1692</v>
      </c>
      <c r="D622" s="89" t="s">
        <v>614</v>
      </c>
    </row>
    <row r="623" spans="1:4" x14ac:dyDescent="0.3">
      <c r="A623" s="92" t="s">
        <v>3495</v>
      </c>
      <c r="B623" s="93" t="s">
        <v>158</v>
      </c>
      <c r="C623" s="93" t="s">
        <v>3496</v>
      </c>
      <c r="D623" s="89" t="s">
        <v>3497</v>
      </c>
    </row>
    <row r="624" spans="1:4" x14ac:dyDescent="0.3">
      <c r="A624" s="92" t="s">
        <v>1693</v>
      </c>
      <c r="B624" s="93" t="s">
        <v>158</v>
      </c>
      <c r="C624" s="93" t="s">
        <v>1695</v>
      </c>
      <c r="D624" s="89" t="s">
        <v>1694</v>
      </c>
    </row>
    <row r="625" spans="1:4" x14ac:dyDescent="0.3">
      <c r="A625" s="92" t="s">
        <v>1696</v>
      </c>
      <c r="B625" s="93" t="s">
        <v>162</v>
      </c>
      <c r="C625" s="93" t="s">
        <v>1698</v>
      </c>
      <c r="D625" s="89" t="s">
        <v>1697</v>
      </c>
    </row>
    <row r="626" spans="1:4" x14ac:dyDescent="0.3">
      <c r="A626" s="92" t="s">
        <v>1699</v>
      </c>
      <c r="B626" s="93" t="s">
        <v>158</v>
      </c>
      <c r="C626" s="93" t="s">
        <v>1701</v>
      </c>
      <c r="D626" s="89" t="s">
        <v>1700</v>
      </c>
    </row>
    <row r="627" spans="1:4" x14ac:dyDescent="0.3">
      <c r="A627" s="92" t="s">
        <v>267</v>
      </c>
      <c r="B627" s="93" t="s">
        <v>158</v>
      </c>
      <c r="C627" s="93" t="s">
        <v>1703</v>
      </c>
      <c r="D627" s="89" t="s">
        <v>1702</v>
      </c>
    </row>
    <row r="628" spans="1:4" x14ac:dyDescent="0.3">
      <c r="A628" s="92" t="s">
        <v>268</v>
      </c>
      <c r="B628" s="93" t="s">
        <v>162</v>
      </c>
      <c r="C628" s="93" t="s">
        <v>1705</v>
      </c>
      <c r="D628" s="89" t="s">
        <v>1704</v>
      </c>
    </row>
    <row r="629" spans="1:4" x14ac:dyDescent="0.3">
      <c r="A629" s="92" t="s">
        <v>1706</v>
      </c>
      <c r="B629" s="93" t="s">
        <v>158</v>
      </c>
      <c r="C629" s="93" t="s">
        <v>1707</v>
      </c>
      <c r="D629" s="89" t="s">
        <v>408</v>
      </c>
    </row>
    <row r="630" spans="1:4" x14ac:dyDescent="0.3">
      <c r="A630" s="92" t="s">
        <v>1708</v>
      </c>
      <c r="B630" s="93" t="s">
        <v>157</v>
      </c>
      <c r="C630" s="93" t="s">
        <v>1710</v>
      </c>
      <c r="D630" s="89" t="s">
        <v>1709</v>
      </c>
    </row>
    <row r="631" spans="1:4" x14ac:dyDescent="0.3">
      <c r="A631" s="92" t="s">
        <v>269</v>
      </c>
      <c r="B631" s="93" t="s">
        <v>157</v>
      </c>
      <c r="C631" s="93" t="s">
        <v>1711</v>
      </c>
      <c r="D631" s="89" t="s">
        <v>408</v>
      </c>
    </row>
    <row r="632" spans="1:4" x14ac:dyDescent="0.3">
      <c r="A632" s="92" t="s">
        <v>1712</v>
      </c>
      <c r="B632" s="93" t="s">
        <v>162</v>
      </c>
      <c r="C632" s="93" t="s">
        <v>1713</v>
      </c>
      <c r="D632" s="89" t="s">
        <v>405</v>
      </c>
    </row>
    <row r="633" spans="1:4" x14ac:dyDescent="0.3">
      <c r="A633" s="92" t="s">
        <v>270</v>
      </c>
      <c r="B633" s="93" t="s">
        <v>158</v>
      </c>
      <c r="C633" s="93" t="s">
        <v>1714</v>
      </c>
      <c r="D633" s="89" t="s">
        <v>408</v>
      </c>
    </row>
    <row r="634" spans="1:4" x14ac:dyDescent="0.3">
      <c r="A634" s="92" t="s">
        <v>1715</v>
      </c>
      <c r="B634" s="93" t="s">
        <v>157</v>
      </c>
      <c r="C634" s="93" t="s">
        <v>1716</v>
      </c>
      <c r="D634" s="89" t="s">
        <v>408</v>
      </c>
    </row>
    <row r="635" spans="1:4" x14ac:dyDescent="0.3">
      <c r="A635" s="92" t="s">
        <v>1717</v>
      </c>
      <c r="B635" s="93" t="s">
        <v>157</v>
      </c>
      <c r="C635" s="93" t="s">
        <v>1719</v>
      </c>
      <c r="D635" s="89" t="s">
        <v>1718</v>
      </c>
    </row>
    <row r="636" spans="1:4" x14ac:dyDescent="0.3">
      <c r="A636" s="92" t="s">
        <v>3498</v>
      </c>
      <c r="B636" s="93" t="s">
        <v>169</v>
      </c>
      <c r="C636" s="93" t="s">
        <v>3499</v>
      </c>
      <c r="D636" s="89" t="s">
        <v>1926</v>
      </c>
    </row>
    <row r="637" spans="1:4" x14ac:dyDescent="0.3">
      <c r="A637" s="92" t="s">
        <v>3500</v>
      </c>
      <c r="B637" s="93" t="s">
        <v>157</v>
      </c>
      <c r="C637" s="93" t="s">
        <v>3501</v>
      </c>
      <c r="D637" s="89" t="s">
        <v>1613</v>
      </c>
    </row>
    <row r="638" spans="1:4" x14ac:dyDescent="0.3">
      <c r="A638" s="92" t="s">
        <v>271</v>
      </c>
      <c r="B638" s="93" t="s">
        <v>158</v>
      </c>
      <c r="C638" s="93" t="s">
        <v>1721</v>
      </c>
      <c r="D638" s="89" t="s">
        <v>1720</v>
      </c>
    </row>
    <row r="639" spans="1:4" x14ac:dyDescent="0.3">
      <c r="A639" s="92" t="s">
        <v>272</v>
      </c>
      <c r="B639" s="93" t="s">
        <v>158</v>
      </c>
      <c r="C639" s="93" t="s">
        <v>1723</v>
      </c>
      <c r="D639" s="89" t="s">
        <v>1722</v>
      </c>
    </row>
    <row r="640" spans="1:4" x14ac:dyDescent="0.3">
      <c r="A640" s="92" t="s">
        <v>3502</v>
      </c>
      <c r="B640" s="93" t="s">
        <v>169</v>
      </c>
      <c r="C640" s="93" t="s">
        <v>3503</v>
      </c>
      <c r="D640" s="89" t="s">
        <v>1371</v>
      </c>
    </row>
    <row r="641" spans="1:4" x14ac:dyDescent="0.3">
      <c r="A641" s="92" t="s">
        <v>1724</v>
      </c>
      <c r="B641" s="93" t="s">
        <v>157</v>
      </c>
      <c r="C641" s="93" t="s">
        <v>1726</v>
      </c>
      <c r="D641" s="89" t="s">
        <v>1725</v>
      </c>
    </row>
    <row r="642" spans="1:4" x14ac:dyDescent="0.3">
      <c r="A642" s="92" t="s">
        <v>1727</v>
      </c>
      <c r="B642" s="93" t="s">
        <v>158</v>
      </c>
      <c r="C642" s="93" t="s">
        <v>1728</v>
      </c>
      <c r="D642" s="89" t="s">
        <v>408</v>
      </c>
    </row>
    <row r="643" spans="1:4" x14ac:dyDescent="0.3">
      <c r="A643" s="92" t="s">
        <v>1729</v>
      </c>
      <c r="B643" s="93" t="s">
        <v>164</v>
      </c>
      <c r="C643" s="93" t="s">
        <v>1731</v>
      </c>
      <c r="D643" s="89" t="s">
        <v>1730</v>
      </c>
    </row>
    <row r="644" spans="1:4" x14ac:dyDescent="0.3">
      <c r="A644" s="92" t="s">
        <v>3504</v>
      </c>
      <c r="B644" s="93" t="s">
        <v>164</v>
      </c>
      <c r="C644" s="93" t="s">
        <v>3505</v>
      </c>
      <c r="D644" s="89" t="s">
        <v>3506</v>
      </c>
    </row>
    <row r="645" spans="1:4" x14ac:dyDescent="0.3">
      <c r="A645" s="92" t="s">
        <v>1732</v>
      </c>
      <c r="B645" s="93" t="s">
        <v>158</v>
      </c>
      <c r="C645" s="93" t="s">
        <v>1733</v>
      </c>
      <c r="D645" s="89" t="s">
        <v>853</v>
      </c>
    </row>
    <row r="646" spans="1:4" x14ac:dyDescent="0.3">
      <c r="A646" s="92" t="s">
        <v>1734</v>
      </c>
      <c r="B646" s="93" t="s">
        <v>164</v>
      </c>
      <c r="C646" s="93" t="s">
        <v>1736</v>
      </c>
      <c r="D646" s="89" t="s">
        <v>1735</v>
      </c>
    </row>
    <row r="647" spans="1:4" x14ac:dyDescent="0.3">
      <c r="A647" s="92" t="s">
        <v>3507</v>
      </c>
      <c r="B647" s="93" t="s">
        <v>169</v>
      </c>
      <c r="C647" s="93" t="s">
        <v>3508</v>
      </c>
      <c r="D647" s="89" t="s">
        <v>408</v>
      </c>
    </row>
    <row r="648" spans="1:4" x14ac:dyDescent="0.3">
      <c r="A648" s="92" t="s">
        <v>1737</v>
      </c>
      <c r="B648" s="93" t="s">
        <v>164</v>
      </c>
      <c r="C648" s="93" t="s">
        <v>1738</v>
      </c>
      <c r="D648" s="89" t="s">
        <v>408</v>
      </c>
    </row>
    <row r="649" spans="1:4" x14ac:dyDescent="0.3">
      <c r="A649" s="92" t="s">
        <v>1739</v>
      </c>
      <c r="B649" s="93" t="s">
        <v>162</v>
      </c>
      <c r="C649" s="93" t="s">
        <v>1740</v>
      </c>
      <c r="D649" s="89" t="s">
        <v>408</v>
      </c>
    </row>
    <row r="650" spans="1:4" x14ac:dyDescent="0.3">
      <c r="A650" s="92" t="s">
        <v>1741</v>
      </c>
      <c r="B650" s="93" t="s">
        <v>162</v>
      </c>
      <c r="C650" s="93" t="s">
        <v>1742</v>
      </c>
      <c r="D650" s="89" t="s">
        <v>817</v>
      </c>
    </row>
    <row r="651" spans="1:4" x14ac:dyDescent="0.3">
      <c r="A651" s="92" t="s">
        <v>1743</v>
      </c>
      <c r="B651" s="93" t="s">
        <v>158</v>
      </c>
      <c r="C651" s="93" t="s">
        <v>1745</v>
      </c>
      <c r="D651" s="89" t="s">
        <v>1744</v>
      </c>
    </row>
    <row r="652" spans="1:4" x14ac:dyDescent="0.3">
      <c r="A652" s="92" t="s">
        <v>1746</v>
      </c>
      <c r="B652" s="93" t="s">
        <v>158</v>
      </c>
      <c r="C652" s="93" t="s">
        <v>1747</v>
      </c>
      <c r="D652" s="89" t="s">
        <v>408</v>
      </c>
    </row>
    <row r="653" spans="1:4" x14ac:dyDescent="0.3">
      <c r="A653" s="92" t="s">
        <v>1748</v>
      </c>
      <c r="B653" s="93" t="s">
        <v>157</v>
      </c>
      <c r="C653" s="93" t="s">
        <v>1750</v>
      </c>
      <c r="D653" s="89" t="s">
        <v>1749</v>
      </c>
    </row>
    <row r="654" spans="1:4" x14ac:dyDescent="0.3">
      <c r="A654" s="92" t="s">
        <v>273</v>
      </c>
      <c r="B654" s="93" t="s">
        <v>158</v>
      </c>
      <c r="C654" s="93" t="s">
        <v>1752</v>
      </c>
      <c r="D654" s="89" t="s">
        <v>1751</v>
      </c>
    </row>
    <row r="655" spans="1:4" x14ac:dyDescent="0.3">
      <c r="A655" s="92" t="s">
        <v>1753</v>
      </c>
      <c r="B655" s="93" t="s">
        <v>158</v>
      </c>
      <c r="C655" s="93" t="s">
        <v>1755</v>
      </c>
      <c r="D655" s="89" t="s">
        <v>1754</v>
      </c>
    </row>
    <row r="656" spans="1:4" x14ac:dyDescent="0.3">
      <c r="A656" s="92" t="s">
        <v>1756</v>
      </c>
      <c r="B656" s="93" t="s">
        <v>158</v>
      </c>
      <c r="C656" s="93" t="s">
        <v>1758</v>
      </c>
      <c r="D656" s="89" t="s">
        <v>1757</v>
      </c>
    </row>
    <row r="657" spans="1:4" x14ac:dyDescent="0.3">
      <c r="A657" s="92" t="s">
        <v>1759</v>
      </c>
      <c r="B657" s="93" t="s">
        <v>164</v>
      </c>
      <c r="C657" s="93" t="s">
        <v>1760</v>
      </c>
      <c r="D657" s="89" t="s">
        <v>408</v>
      </c>
    </row>
    <row r="658" spans="1:4" x14ac:dyDescent="0.3">
      <c r="A658" s="92" t="s">
        <v>3509</v>
      </c>
      <c r="B658" s="93" t="s">
        <v>164</v>
      </c>
      <c r="C658" s="93" t="s">
        <v>3510</v>
      </c>
      <c r="D658" s="89" t="s">
        <v>1169</v>
      </c>
    </row>
    <row r="659" spans="1:4" x14ac:dyDescent="0.3">
      <c r="A659" s="92" t="s">
        <v>1761</v>
      </c>
      <c r="B659" s="93" t="s">
        <v>162</v>
      </c>
      <c r="C659" s="93" t="s">
        <v>1762</v>
      </c>
      <c r="D659" s="89" t="s">
        <v>408</v>
      </c>
    </row>
    <row r="660" spans="1:4" x14ac:dyDescent="0.3">
      <c r="A660" s="92" t="s">
        <v>1763</v>
      </c>
      <c r="B660" s="93" t="s">
        <v>162</v>
      </c>
      <c r="C660" s="93" t="s">
        <v>1764</v>
      </c>
      <c r="D660" s="89" t="s">
        <v>408</v>
      </c>
    </row>
    <row r="661" spans="1:4" x14ac:dyDescent="0.3">
      <c r="A661" s="92" t="s">
        <v>1765</v>
      </c>
      <c r="B661" s="93" t="s">
        <v>164</v>
      </c>
      <c r="C661" s="93" t="s">
        <v>1767</v>
      </c>
      <c r="D661" s="89" t="s">
        <v>1766</v>
      </c>
    </row>
    <row r="662" spans="1:4" x14ac:dyDescent="0.3">
      <c r="A662" s="92" t="s">
        <v>274</v>
      </c>
      <c r="B662" s="93" t="s">
        <v>164</v>
      </c>
      <c r="C662" s="93" t="s">
        <v>1769</v>
      </c>
      <c r="D662" s="89" t="s">
        <v>1768</v>
      </c>
    </row>
    <row r="663" spans="1:4" x14ac:dyDescent="0.3">
      <c r="A663" s="92" t="s">
        <v>1770</v>
      </c>
      <c r="B663" s="93" t="s">
        <v>157</v>
      </c>
      <c r="C663" s="93" t="s">
        <v>1771</v>
      </c>
      <c r="D663" s="89" t="s">
        <v>408</v>
      </c>
    </row>
    <row r="664" spans="1:4" x14ac:dyDescent="0.3">
      <c r="A664" s="92" t="s">
        <v>1772</v>
      </c>
      <c r="B664" s="93" t="s">
        <v>157</v>
      </c>
      <c r="C664" s="93" t="s">
        <v>1773</v>
      </c>
      <c r="D664" s="89" t="s">
        <v>444</v>
      </c>
    </row>
    <row r="665" spans="1:4" x14ac:dyDescent="0.3">
      <c r="A665" s="92" t="s">
        <v>1774</v>
      </c>
      <c r="B665" s="93" t="s">
        <v>158</v>
      </c>
      <c r="C665" s="93" t="s">
        <v>1775</v>
      </c>
      <c r="D665" s="89" t="s">
        <v>408</v>
      </c>
    </row>
    <row r="666" spans="1:4" x14ac:dyDescent="0.3">
      <c r="A666" s="92" t="s">
        <v>1776</v>
      </c>
      <c r="B666" s="93" t="s">
        <v>158</v>
      </c>
      <c r="C666" s="93" t="s">
        <v>1777</v>
      </c>
      <c r="D666" s="89" t="s">
        <v>408</v>
      </c>
    </row>
    <row r="667" spans="1:4" x14ac:dyDescent="0.3">
      <c r="A667" s="92" t="s">
        <v>1778</v>
      </c>
      <c r="B667" s="93" t="s">
        <v>162</v>
      </c>
      <c r="C667" s="93" t="s">
        <v>1779</v>
      </c>
      <c r="D667" s="89" t="s">
        <v>418</v>
      </c>
    </row>
    <row r="668" spans="1:4" x14ac:dyDescent="0.3">
      <c r="A668" s="92" t="s">
        <v>1780</v>
      </c>
      <c r="B668" s="93" t="s">
        <v>162</v>
      </c>
      <c r="C668" s="93" t="s">
        <v>1782</v>
      </c>
      <c r="D668" s="89" t="s">
        <v>1781</v>
      </c>
    </row>
    <row r="669" spans="1:4" x14ac:dyDescent="0.3">
      <c r="A669" s="92" t="s">
        <v>1783</v>
      </c>
      <c r="B669" s="93" t="s">
        <v>157</v>
      </c>
      <c r="C669" s="93" t="s">
        <v>1784</v>
      </c>
      <c r="D669" s="89" t="s">
        <v>1336</v>
      </c>
    </row>
    <row r="670" spans="1:4" x14ac:dyDescent="0.3">
      <c r="A670" s="92" t="s">
        <v>1785</v>
      </c>
      <c r="B670" s="93" t="s">
        <v>157</v>
      </c>
      <c r="C670" s="93" t="s">
        <v>1787</v>
      </c>
      <c r="D670" s="89" t="s">
        <v>1786</v>
      </c>
    </row>
    <row r="671" spans="1:4" x14ac:dyDescent="0.3">
      <c r="A671" s="92" t="s">
        <v>3511</v>
      </c>
      <c r="B671" s="93" t="s">
        <v>162</v>
      </c>
      <c r="C671" s="93" t="s">
        <v>3512</v>
      </c>
      <c r="D671" s="89" t="s">
        <v>3513</v>
      </c>
    </row>
    <row r="672" spans="1:4" x14ac:dyDescent="0.3">
      <c r="A672" s="92" t="s">
        <v>1788</v>
      </c>
      <c r="B672" s="93" t="s">
        <v>157</v>
      </c>
      <c r="C672" s="93" t="s">
        <v>1789</v>
      </c>
      <c r="D672" s="89" t="s">
        <v>817</v>
      </c>
    </row>
    <row r="673" spans="1:4" x14ac:dyDescent="0.3">
      <c r="A673" s="92" t="s">
        <v>1790</v>
      </c>
      <c r="B673" s="93" t="s">
        <v>158</v>
      </c>
      <c r="C673" s="93" t="s">
        <v>1791</v>
      </c>
      <c r="D673" s="89" t="s">
        <v>408</v>
      </c>
    </row>
    <row r="674" spans="1:4" x14ac:dyDescent="0.3">
      <c r="A674" s="92" t="s">
        <v>1792</v>
      </c>
      <c r="B674" s="93" t="s">
        <v>157</v>
      </c>
      <c r="C674" s="93" t="s">
        <v>1794</v>
      </c>
      <c r="D674" s="89" t="s">
        <v>1793</v>
      </c>
    </row>
    <row r="675" spans="1:4" x14ac:dyDescent="0.3">
      <c r="A675" s="92" t="s">
        <v>1795</v>
      </c>
      <c r="B675" s="93" t="s">
        <v>162</v>
      </c>
      <c r="C675" s="93" t="s">
        <v>1796</v>
      </c>
      <c r="D675" s="89" t="s">
        <v>1187</v>
      </c>
    </row>
    <row r="676" spans="1:4" x14ac:dyDescent="0.3">
      <c r="A676" s="92" t="s">
        <v>1797</v>
      </c>
      <c r="B676" s="93" t="s">
        <v>158</v>
      </c>
      <c r="C676" s="93" t="s">
        <v>1798</v>
      </c>
      <c r="D676" s="89" t="s">
        <v>630</v>
      </c>
    </row>
    <row r="677" spans="1:4" x14ac:dyDescent="0.3">
      <c r="A677" s="92" t="s">
        <v>1799</v>
      </c>
      <c r="B677" s="93" t="s">
        <v>164</v>
      </c>
      <c r="C677" s="93" t="s">
        <v>1800</v>
      </c>
      <c r="D677" s="89" t="s">
        <v>408</v>
      </c>
    </row>
    <row r="678" spans="1:4" x14ac:dyDescent="0.3">
      <c r="A678" s="92" t="s">
        <v>1801</v>
      </c>
      <c r="B678" s="93" t="s">
        <v>164</v>
      </c>
      <c r="C678" s="93" t="s">
        <v>1802</v>
      </c>
      <c r="D678" s="89" t="s">
        <v>408</v>
      </c>
    </row>
    <row r="679" spans="1:4" x14ac:dyDescent="0.3">
      <c r="A679" s="92" t="s">
        <v>1803</v>
      </c>
      <c r="B679" s="93" t="s">
        <v>164</v>
      </c>
      <c r="C679" s="93" t="s">
        <v>1804</v>
      </c>
      <c r="D679" s="89" t="s">
        <v>408</v>
      </c>
    </row>
    <row r="680" spans="1:4" x14ac:dyDescent="0.3">
      <c r="A680" s="92" t="s">
        <v>1805</v>
      </c>
      <c r="B680" s="93" t="s">
        <v>164</v>
      </c>
      <c r="C680" s="93" t="s">
        <v>1806</v>
      </c>
      <c r="D680" s="89" t="s">
        <v>408</v>
      </c>
    </row>
    <row r="681" spans="1:4" x14ac:dyDescent="0.3">
      <c r="A681" s="92" t="s">
        <v>3514</v>
      </c>
      <c r="B681" s="93" t="s">
        <v>164</v>
      </c>
      <c r="C681" s="93" t="s">
        <v>3515</v>
      </c>
      <c r="D681" s="89" t="s">
        <v>3516</v>
      </c>
    </row>
    <row r="682" spans="1:4" x14ac:dyDescent="0.3">
      <c r="A682" s="92" t="s">
        <v>1807</v>
      </c>
      <c r="B682" s="93" t="s">
        <v>164</v>
      </c>
      <c r="C682" s="93" t="s">
        <v>1809</v>
      </c>
      <c r="D682" s="89" t="s">
        <v>1808</v>
      </c>
    </row>
    <row r="683" spans="1:4" x14ac:dyDescent="0.3">
      <c r="A683" s="92" t="s">
        <v>1810</v>
      </c>
      <c r="B683" s="93" t="s">
        <v>158</v>
      </c>
      <c r="C683" s="93" t="s">
        <v>1811</v>
      </c>
      <c r="D683" s="89" t="s">
        <v>408</v>
      </c>
    </row>
    <row r="684" spans="1:4" x14ac:dyDescent="0.3">
      <c r="A684" s="92" t="s">
        <v>1812</v>
      </c>
      <c r="B684" s="93" t="s">
        <v>158</v>
      </c>
      <c r="C684" s="93" t="s">
        <v>1813</v>
      </c>
      <c r="D684" s="89" t="s">
        <v>408</v>
      </c>
    </row>
    <row r="685" spans="1:4" x14ac:dyDescent="0.3">
      <c r="A685" s="92" t="s">
        <v>1814</v>
      </c>
      <c r="B685" s="93" t="s">
        <v>164</v>
      </c>
      <c r="C685" s="93" t="s">
        <v>1815</v>
      </c>
      <c r="D685" s="89" t="s">
        <v>463</v>
      </c>
    </row>
    <row r="686" spans="1:4" x14ac:dyDescent="0.3">
      <c r="A686" s="92" t="s">
        <v>1816</v>
      </c>
      <c r="B686" s="93" t="s">
        <v>164</v>
      </c>
      <c r="C686" s="93" t="s">
        <v>1818</v>
      </c>
      <c r="D686" s="89" t="s">
        <v>1817</v>
      </c>
    </row>
    <row r="687" spans="1:4" x14ac:dyDescent="0.3">
      <c r="A687" s="92" t="s">
        <v>275</v>
      </c>
      <c r="B687" s="93" t="s">
        <v>164</v>
      </c>
      <c r="C687" s="93" t="s">
        <v>1819</v>
      </c>
      <c r="D687" s="89" t="s">
        <v>438</v>
      </c>
    </row>
    <row r="688" spans="1:4" x14ac:dyDescent="0.3">
      <c r="A688" s="92" t="s">
        <v>276</v>
      </c>
      <c r="B688" s="93" t="s">
        <v>164</v>
      </c>
      <c r="C688" s="93" t="s">
        <v>1820</v>
      </c>
      <c r="D688" s="89" t="s">
        <v>408</v>
      </c>
    </row>
    <row r="689" spans="1:4" x14ac:dyDescent="0.3">
      <c r="A689" s="92" t="s">
        <v>3517</v>
      </c>
      <c r="B689" s="93" t="s">
        <v>157</v>
      </c>
      <c r="C689" s="93" t="s">
        <v>3518</v>
      </c>
      <c r="D689" s="89" t="s">
        <v>1863</v>
      </c>
    </row>
    <row r="690" spans="1:4" x14ac:dyDescent="0.3">
      <c r="A690" s="92" t="s">
        <v>1821</v>
      </c>
      <c r="B690" s="93" t="s">
        <v>164</v>
      </c>
      <c r="C690" s="93" t="s">
        <v>1823</v>
      </c>
      <c r="D690" s="89" t="s">
        <v>1822</v>
      </c>
    </row>
    <row r="691" spans="1:4" x14ac:dyDescent="0.3">
      <c r="A691" s="92" t="s">
        <v>1824</v>
      </c>
      <c r="B691" s="93" t="s">
        <v>164</v>
      </c>
      <c r="C691" s="93" t="s">
        <v>1825</v>
      </c>
      <c r="D691" s="89" t="s">
        <v>1530</v>
      </c>
    </row>
    <row r="692" spans="1:4" x14ac:dyDescent="0.3">
      <c r="A692" s="92" t="s">
        <v>1826</v>
      </c>
      <c r="B692" s="93" t="s">
        <v>157</v>
      </c>
      <c r="C692" s="93" t="s">
        <v>1827</v>
      </c>
      <c r="D692" s="89" t="s">
        <v>408</v>
      </c>
    </row>
    <row r="693" spans="1:4" x14ac:dyDescent="0.3">
      <c r="A693" s="92" t="s">
        <v>1828</v>
      </c>
      <c r="B693" s="93" t="s">
        <v>164</v>
      </c>
      <c r="C693" s="93" t="s">
        <v>1830</v>
      </c>
      <c r="D693" s="89" t="s">
        <v>1829</v>
      </c>
    </row>
    <row r="694" spans="1:4" x14ac:dyDescent="0.3">
      <c r="A694" s="92" t="s">
        <v>1831</v>
      </c>
      <c r="B694" s="93" t="s">
        <v>164</v>
      </c>
      <c r="C694" s="93" t="s">
        <v>1832</v>
      </c>
      <c r="D694" s="89" t="s">
        <v>1187</v>
      </c>
    </row>
    <row r="695" spans="1:4" x14ac:dyDescent="0.3">
      <c r="A695" s="92" t="s">
        <v>1833</v>
      </c>
      <c r="B695" s="93" t="s">
        <v>157</v>
      </c>
      <c r="C695" s="93" t="s">
        <v>1834</v>
      </c>
      <c r="D695" s="89" t="s">
        <v>1432</v>
      </c>
    </row>
    <row r="696" spans="1:4" x14ac:dyDescent="0.3">
      <c r="A696" s="92" t="s">
        <v>1835</v>
      </c>
      <c r="B696" s="93" t="s">
        <v>164</v>
      </c>
      <c r="C696" s="93" t="s">
        <v>1836</v>
      </c>
      <c r="D696" s="89" t="s">
        <v>408</v>
      </c>
    </row>
    <row r="697" spans="1:4" x14ac:dyDescent="0.3">
      <c r="A697" s="92" t="s">
        <v>1837</v>
      </c>
      <c r="B697" s="93" t="s">
        <v>157</v>
      </c>
      <c r="C697" s="93" t="s">
        <v>1838</v>
      </c>
      <c r="D697" s="89" t="s">
        <v>408</v>
      </c>
    </row>
    <row r="698" spans="1:4" x14ac:dyDescent="0.3">
      <c r="A698" s="92" t="s">
        <v>1839</v>
      </c>
      <c r="B698" s="93" t="s">
        <v>164</v>
      </c>
      <c r="C698" s="93" t="s">
        <v>1841</v>
      </c>
      <c r="D698" s="89" t="s">
        <v>1840</v>
      </c>
    </row>
    <row r="699" spans="1:4" x14ac:dyDescent="0.3">
      <c r="A699" s="92" t="s">
        <v>1842</v>
      </c>
      <c r="B699" s="93" t="s">
        <v>162</v>
      </c>
      <c r="C699" s="93" t="s">
        <v>1844</v>
      </c>
      <c r="D699" s="89" t="s">
        <v>1843</v>
      </c>
    </row>
    <row r="700" spans="1:4" x14ac:dyDescent="0.3">
      <c r="A700" s="92" t="s">
        <v>1845</v>
      </c>
      <c r="B700" s="93" t="s">
        <v>162</v>
      </c>
      <c r="C700" s="93" t="s">
        <v>1846</v>
      </c>
      <c r="D700" s="89" t="s">
        <v>1432</v>
      </c>
    </row>
    <row r="701" spans="1:4" x14ac:dyDescent="0.3">
      <c r="A701" s="92" t="s">
        <v>3519</v>
      </c>
      <c r="B701" s="93" t="s">
        <v>157</v>
      </c>
      <c r="C701" s="93" t="s">
        <v>3520</v>
      </c>
      <c r="D701" s="89" t="s">
        <v>614</v>
      </c>
    </row>
    <row r="702" spans="1:4" x14ac:dyDescent="0.3">
      <c r="A702" s="92" t="s">
        <v>1847</v>
      </c>
      <c r="B702" s="93" t="s">
        <v>157</v>
      </c>
      <c r="C702" s="93" t="s">
        <v>1849</v>
      </c>
      <c r="D702" s="89" t="s">
        <v>1848</v>
      </c>
    </row>
    <row r="703" spans="1:4" x14ac:dyDescent="0.3">
      <c r="A703" s="92" t="s">
        <v>1851</v>
      </c>
      <c r="B703" s="93" t="s">
        <v>164</v>
      </c>
      <c r="C703" s="93" t="s">
        <v>1852</v>
      </c>
      <c r="D703" s="89" t="s">
        <v>408</v>
      </c>
    </row>
    <row r="704" spans="1:4" x14ac:dyDescent="0.3">
      <c r="A704" s="92" t="s">
        <v>1853</v>
      </c>
      <c r="B704" s="93" t="s">
        <v>164</v>
      </c>
      <c r="C704" s="93" t="s">
        <v>1855</v>
      </c>
      <c r="D704" s="89" t="s">
        <v>1854</v>
      </c>
    </row>
    <row r="705" spans="1:4" x14ac:dyDescent="0.3">
      <c r="A705" s="92" t="s">
        <v>1856</v>
      </c>
      <c r="B705" s="93" t="s">
        <v>159</v>
      </c>
      <c r="C705" s="93" t="s">
        <v>1857</v>
      </c>
      <c r="D705" s="89" t="s">
        <v>408</v>
      </c>
    </row>
    <row r="706" spans="1:4" x14ac:dyDescent="0.3">
      <c r="A706" s="92" t="s">
        <v>3521</v>
      </c>
      <c r="B706" s="93" t="s">
        <v>159</v>
      </c>
      <c r="C706" s="93" t="s">
        <v>3522</v>
      </c>
      <c r="D706" s="89" t="s">
        <v>1854</v>
      </c>
    </row>
    <row r="707" spans="1:4" x14ac:dyDescent="0.3">
      <c r="A707" s="92" t="s">
        <v>1858</v>
      </c>
      <c r="B707" s="93" t="s">
        <v>162</v>
      </c>
      <c r="C707" s="93" t="s">
        <v>1859</v>
      </c>
      <c r="D707" s="89" t="s">
        <v>438</v>
      </c>
    </row>
    <row r="708" spans="1:4" x14ac:dyDescent="0.3">
      <c r="A708" s="92" t="s">
        <v>1860</v>
      </c>
      <c r="B708" s="93" t="s">
        <v>157</v>
      </c>
      <c r="C708" s="93" t="s">
        <v>1861</v>
      </c>
      <c r="D708" s="89" t="s">
        <v>1850</v>
      </c>
    </row>
    <row r="709" spans="1:4" x14ac:dyDescent="0.3">
      <c r="A709" s="92" t="s">
        <v>1862</v>
      </c>
      <c r="B709" s="93" t="s">
        <v>157</v>
      </c>
      <c r="C709" s="93" t="s">
        <v>1864</v>
      </c>
      <c r="D709" s="89" t="s">
        <v>1863</v>
      </c>
    </row>
    <row r="710" spans="1:4" x14ac:dyDescent="0.3">
      <c r="A710" s="92" t="s">
        <v>277</v>
      </c>
      <c r="B710" s="93" t="s">
        <v>169</v>
      </c>
      <c r="C710" s="93" t="s">
        <v>1865</v>
      </c>
      <c r="D710" s="89" t="s">
        <v>408</v>
      </c>
    </row>
    <row r="711" spans="1:4" x14ac:dyDescent="0.3">
      <c r="A711" s="92" t="s">
        <v>1866</v>
      </c>
      <c r="B711" s="93" t="s">
        <v>158</v>
      </c>
      <c r="C711" s="93" t="s">
        <v>1868</v>
      </c>
      <c r="D711" s="89" t="s">
        <v>1867</v>
      </c>
    </row>
    <row r="712" spans="1:4" x14ac:dyDescent="0.3">
      <c r="A712" s="92" t="s">
        <v>278</v>
      </c>
      <c r="B712" s="93" t="s">
        <v>158</v>
      </c>
      <c r="C712" s="93" t="s">
        <v>1869</v>
      </c>
      <c r="D712" s="89" t="s">
        <v>408</v>
      </c>
    </row>
    <row r="713" spans="1:4" x14ac:dyDescent="0.3">
      <c r="A713" s="92" t="s">
        <v>1870</v>
      </c>
      <c r="B713" s="93" t="s">
        <v>164</v>
      </c>
      <c r="C713" s="93" t="s">
        <v>1872</v>
      </c>
      <c r="D713" s="89" t="s">
        <v>1871</v>
      </c>
    </row>
    <row r="714" spans="1:4" x14ac:dyDescent="0.3">
      <c r="A714" s="92" t="s">
        <v>1873</v>
      </c>
      <c r="B714" s="93" t="s">
        <v>158</v>
      </c>
      <c r="C714" s="93" t="s">
        <v>1875</v>
      </c>
      <c r="D714" s="89" t="s">
        <v>1874</v>
      </c>
    </row>
    <row r="715" spans="1:4" x14ac:dyDescent="0.3">
      <c r="A715" s="92" t="s">
        <v>279</v>
      </c>
      <c r="B715" s="93" t="s">
        <v>162</v>
      </c>
      <c r="C715" s="93" t="s">
        <v>1877</v>
      </c>
      <c r="D715" s="89" t="s">
        <v>1876</v>
      </c>
    </row>
    <row r="716" spans="1:4" x14ac:dyDescent="0.3">
      <c r="A716" s="92" t="s">
        <v>1878</v>
      </c>
      <c r="B716" s="93" t="s">
        <v>158</v>
      </c>
      <c r="C716" s="93" t="s">
        <v>1879</v>
      </c>
      <c r="D716" s="89" t="s">
        <v>408</v>
      </c>
    </row>
    <row r="717" spans="1:4" x14ac:dyDescent="0.3">
      <c r="A717" s="92" t="s">
        <v>280</v>
      </c>
      <c r="B717" s="93" t="s">
        <v>158</v>
      </c>
      <c r="C717" s="93" t="s">
        <v>1880</v>
      </c>
      <c r="D717" s="89" t="s">
        <v>494</v>
      </c>
    </row>
    <row r="718" spans="1:4" x14ac:dyDescent="0.3">
      <c r="A718" s="92" t="s">
        <v>1881</v>
      </c>
      <c r="B718" s="93" t="s">
        <v>158</v>
      </c>
      <c r="C718" s="93" t="s">
        <v>1883</v>
      </c>
      <c r="D718" s="89" t="s">
        <v>1882</v>
      </c>
    </row>
    <row r="719" spans="1:4" x14ac:dyDescent="0.3">
      <c r="A719" s="92" t="s">
        <v>1884</v>
      </c>
      <c r="B719" s="93" t="s">
        <v>158</v>
      </c>
      <c r="C719" s="93" t="s">
        <v>1885</v>
      </c>
      <c r="D719" s="89" t="s">
        <v>408</v>
      </c>
    </row>
    <row r="720" spans="1:4" x14ac:dyDescent="0.3">
      <c r="A720" s="92" t="s">
        <v>1886</v>
      </c>
      <c r="B720" s="93" t="s">
        <v>162</v>
      </c>
      <c r="C720" s="93" t="s">
        <v>1888</v>
      </c>
      <c r="D720" s="89" t="s">
        <v>1887</v>
      </c>
    </row>
    <row r="721" spans="1:4" x14ac:dyDescent="0.3">
      <c r="A721" s="92" t="s">
        <v>1889</v>
      </c>
      <c r="B721" s="93" t="s">
        <v>157</v>
      </c>
      <c r="C721" s="93" t="s">
        <v>1891</v>
      </c>
      <c r="D721" s="89" t="s">
        <v>1890</v>
      </c>
    </row>
    <row r="722" spans="1:4" x14ac:dyDescent="0.3">
      <c r="A722" s="92" t="s">
        <v>1892</v>
      </c>
      <c r="B722" s="93" t="s">
        <v>158</v>
      </c>
      <c r="C722" s="93" t="s">
        <v>1893</v>
      </c>
      <c r="D722" s="89" t="s">
        <v>408</v>
      </c>
    </row>
    <row r="723" spans="1:4" x14ac:dyDescent="0.3">
      <c r="A723" s="92" t="s">
        <v>1894</v>
      </c>
      <c r="B723" s="93" t="s">
        <v>157</v>
      </c>
      <c r="C723" s="93" t="s">
        <v>1896</v>
      </c>
      <c r="D723" s="89" t="s">
        <v>1895</v>
      </c>
    </row>
    <row r="724" spans="1:4" x14ac:dyDescent="0.3">
      <c r="A724" s="92" t="s">
        <v>281</v>
      </c>
      <c r="B724" s="93" t="s">
        <v>158</v>
      </c>
      <c r="C724" s="93" t="s">
        <v>1897</v>
      </c>
      <c r="D724" s="89" t="s">
        <v>438</v>
      </c>
    </row>
    <row r="725" spans="1:4" x14ac:dyDescent="0.3">
      <c r="A725" s="92" t="s">
        <v>1898</v>
      </c>
      <c r="B725" s="93" t="s">
        <v>157</v>
      </c>
      <c r="C725" s="93" t="s">
        <v>1899</v>
      </c>
      <c r="D725" s="89" t="s">
        <v>408</v>
      </c>
    </row>
    <row r="726" spans="1:4" x14ac:dyDescent="0.3">
      <c r="A726" s="92" t="s">
        <v>1900</v>
      </c>
      <c r="B726" s="93" t="s">
        <v>162</v>
      </c>
      <c r="C726" s="93" t="s">
        <v>1901</v>
      </c>
      <c r="D726" s="89" t="s">
        <v>745</v>
      </c>
    </row>
    <row r="727" spans="1:4" x14ac:dyDescent="0.3">
      <c r="A727" s="92" t="s">
        <v>1902</v>
      </c>
      <c r="B727" s="93" t="s">
        <v>164</v>
      </c>
      <c r="C727" s="93" t="s">
        <v>1904</v>
      </c>
      <c r="D727" s="89" t="s">
        <v>1903</v>
      </c>
    </row>
    <row r="728" spans="1:4" x14ac:dyDescent="0.3">
      <c r="A728" s="92" t="s">
        <v>1905</v>
      </c>
      <c r="B728" s="93" t="s">
        <v>164</v>
      </c>
      <c r="C728" s="93" t="s">
        <v>1906</v>
      </c>
      <c r="D728" s="89" t="s">
        <v>463</v>
      </c>
    </row>
    <row r="729" spans="1:4" x14ac:dyDescent="0.3">
      <c r="A729" s="92" t="s">
        <v>1907</v>
      </c>
      <c r="B729" s="93" t="s">
        <v>164</v>
      </c>
      <c r="C729" s="93" t="s">
        <v>1908</v>
      </c>
      <c r="D729" s="89" t="s">
        <v>709</v>
      </c>
    </row>
    <row r="730" spans="1:4" x14ac:dyDescent="0.3">
      <c r="A730" s="92" t="s">
        <v>1909</v>
      </c>
      <c r="B730" s="93" t="s">
        <v>157</v>
      </c>
      <c r="C730" s="93" t="s">
        <v>1910</v>
      </c>
      <c r="D730" s="89" t="s">
        <v>438</v>
      </c>
    </row>
    <row r="731" spans="1:4" x14ac:dyDescent="0.3">
      <c r="A731" s="92" t="s">
        <v>1911</v>
      </c>
      <c r="B731" s="93" t="s">
        <v>164</v>
      </c>
      <c r="C731" s="93" t="s">
        <v>1912</v>
      </c>
      <c r="D731" s="89" t="s">
        <v>408</v>
      </c>
    </row>
    <row r="732" spans="1:4" x14ac:dyDescent="0.3">
      <c r="A732" s="92" t="s">
        <v>1913</v>
      </c>
      <c r="B732" s="93" t="s">
        <v>164</v>
      </c>
      <c r="C732" s="93" t="s">
        <v>1915</v>
      </c>
      <c r="D732" s="89" t="s">
        <v>1914</v>
      </c>
    </row>
    <row r="733" spans="1:4" x14ac:dyDescent="0.3">
      <c r="A733" s="92" t="s">
        <v>1916</v>
      </c>
      <c r="B733" s="93" t="s">
        <v>164</v>
      </c>
      <c r="C733" s="93" t="s">
        <v>1917</v>
      </c>
      <c r="D733" s="89" t="s">
        <v>614</v>
      </c>
    </row>
    <row r="734" spans="1:4" x14ac:dyDescent="0.3">
      <c r="A734" s="92" t="s">
        <v>1918</v>
      </c>
      <c r="B734" s="93" t="s">
        <v>164</v>
      </c>
      <c r="C734" s="93" t="s">
        <v>1919</v>
      </c>
      <c r="D734" s="89" t="s">
        <v>408</v>
      </c>
    </row>
    <row r="735" spans="1:4" x14ac:dyDescent="0.3">
      <c r="A735" s="92" t="s">
        <v>1920</v>
      </c>
      <c r="B735" s="93" t="s">
        <v>164</v>
      </c>
      <c r="C735" s="93" t="s">
        <v>1922</v>
      </c>
      <c r="D735" s="89" t="s">
        <v>1921</v>
      </c>
    </row>
    <row r="736" spans="1:4" x14ac:dyDescent="0.3">
      <c r="A736" s="92" t="s">
        <v>1923</v>
      </c>
      <c r="B736" s="93" t="s">
        <v>158</v>
      </c>
      <c r="C736" s="93" t="s">
        <v>1924</v>
      </c>
      <c r="D736" s="89" t="s">
        <v>408</v>
      </c>
    </row>
    <row r="737" spans="1:4" x14ac:dyDescent="0.3">
      <c r="A737" s="92" t="s">
        <v>1925</v>
      </c>
      <c r="B737" s="93" t="s">
        <v>162</v>
      </c>
      <c r="C737" s="93" t="s">
        <v>1927</v>
      </c>
      <c r="D737" s="89" t="s">
        <v>1926</v>
      </c>
    </row>
    <row r="738" spans="1:4" x14ac:dyDescent="0.3">
      <c r="A738" s="92" t="s">
        <v>1928</v>
      </c>
      <c r="B738" s="93" t="s">
        <v>162</v>
      </c>
      <c r="C738" s="93" t="s">
        <v>1929</v>
      </c>
      <c r="D738" s="89" t="s">
        <v>408</v>
      </c>
    </row>
    <row r="739" spans="1:4" x14ac:dyDescent="0.3">
      <c r="A739" s="92" t="s">
        <v>282</v>
      </c>
      <c r="B739" s="93" t="s">
        <v>158</v>
      </c>
      <c r="C739" s="93" t="s">
        <v>1930</v>
      </c>
      <c r="D739" s="89" t="s">
        <v>408</v>
      </c>
    </row>
    <row r="740" spans="1:4" x14ac:dyDescent="0.3">
      <c r="A740" s="92" t="s">
        <v>1931</v>
      </c>
      <c r="B740" s="93" t="s">
        <v>164</v>
      </c>
      <c r="C740" s="93" t="s">
        <v>1933</v>
      </c>
      <c r="D740" s="89" t="s">
        <v>1932</v>
      </c>
    </row>
    <row r="741" spans="1:4" x14ac:dyDescent="0.3">
      <c r="A741" s="92" t="s">
        <v>1934</v>
      </c>
      <c r="B741" s="93" t="s">
        <v>158</v>
      </c>
      <c r="C741" s="93" t="s">
        <v>1935</v>
      </c>
      <c r="D741" s="89" t="s">
        <v>463</v>
      </c>
    </row>
    <row r="742" spans="1:4" x14ac:dyDescent="0.3">
      <c r="A742" s="92" t="s">
        <v>3523</v>
      </c>
      <c r="B742" s="93" t="s">
        <v>169</v>
      </c>
      <c r="C742" s="93" t="s">
        <v>3524</v>
      </c>
      <c r="D742" s="89" t="s">
        <v>3525</v>
      </c>
    </row>
    <row r="743" spans="1:4" x14ac:dyDescent="0.3">
      <c r="A743" s="92" t="s">
        <v>283</v>
      </c>
      <c r="B743" s="93" t="s">
        <v>158</v>
      </c>
      <c r="C743" s="93" t="s">
        <v>1937</v>
      </c>
      <c r="D743" s="89" t="s">
        <v>1936</v>
      </c>
    </row>
    <row r="744" spans="1:4" x14ac:dyDescent="0.3">
      <c r="A744" s="92" t="s">
        <v>1938</v>
      </c>
      <c r="B744" s="93" t="s">
        <v>162</v>
      </c>
      <c r="C744" s="93" t="s">
        <v>1939</v>
      </c>
      <c r="D744" s="89" t="s">
        <v>463</v>
      </c>
    </row>
    <row r="745" spans="1:4" x14ac:dyDescent="0.3">
      <c r="A745" s="92" t="s">
        <v>1940</v>
      </c>
      <c r="B745" s="93" t="s">
        <v>157</v>
      </c>
      <c r="C745" s="93" t="s">
        <v>1942</v>
      </c>
      <c r="D745" s="89" t="s">
        <v>1941</v>
      </c>
    </row>
    <row r="746" spans="1:4" x14ac:dyDescent="0.3">
      <c r="A746" s="92" t="s">
        <v>1943</v>
      </c>
      <c r="B746" s="93" t="s">
        <v>162</v>
      </c>
      <c r="C746" s="93" t="s">
        <v>1944</v>
      </c>
      <c r="D746" s="89" t="s">
        <v>408</v>
      </c>
    </row>
    <row r="747" spans="1:4" x14ac:dyDescent="0.3">
      <c r="A747" s="92" t="s">
        <v>3526</v>
      </c>
      <c r="B747" s="93" t="s">
        <v>164</v>
      </c>
      <c r="C747" s="93" t="s">
        <v>3527</v>
      </c>
      <c r="D747" s="89" t="s">
        <v>408</v>
      </c>
    </row>
    <row r="748" spans="1:4" x14ac:dyDescent="0.3">
      <c r="A748" s="92" t="s">
        <v>284</v>
      </c>
      <c r="B748" s="93" t="s">
        <v>164</v>
      </c>
      <c r="C748" s="93" t="s">
        <v>1945</v>
      </c>
      <c r="D748" s="89" t="s">
        <v>447</v>
      </c>
    </row>
    <row r="749" spans="1:4" x14ac:dyDescent="0.3">
      <c r="A749" s="92" t="s">
        <v>285</v>
      </c>
      <c r="B749" s="93" t="s">
        <v>162</v>
      </c>
      <c r="C749" s="93" t="s">
        <v>1946</v>
      </c>
      <c r="D749" s="89" t="s">
        <v>408</v>
      </c>
    </row>
    <row r="750" spans="1:4" x14ac:dyDescent="0.3">
      <c r="A750" s="92" t="s">
        <v>1947</v>
      </c>
      <c r="B750" s="93" t="s">
        <v>158</v>
      </c>
      <c r="C750" s="93" t="s">
        <v>1949</v>
      </c>
      <c r="D750" s="89" t="s">
        <v>1948</v>
      </c>
    </row>
    <row r="751" spans="1:4" x14ac:dyDescent="0.3">
      <c r="A751" s="92" t="s">
        <v>1950</v>
      </c>
      <c r="B751" s="93" t="s">
        <v>157</v>
      </c>
      <c r="C751" s="93" t="s">
        <v>1952</v>
      </c>
      <c r="D751" s="89" t="s">
        <v>1951</v>
      </c>
    </row>
    <row r="752" spans="1:4" x14ac:dyDescent="0.3">
      <c r="A752" s="92" t="s">
        <v>1953</v>
      </c>
      <c r="B752" s="93" t="s">
        <v>164</v>
      </c>
      <c r="C752" s="93" t="s">
        <v>1955</v>
      </c>
      <c r="D752" s="89" t="s">
        <v>1954</v>
      </c>
    </row>
    <row r="753" spans="1:4" x14ac:dyDescent="0.3">
      <c r="A753" s="92" t="s">
        <v>1956</v>
      </c>
      <c r="B753" s="93" t="s">
        <v>159</v>
      </c>
      <c r="C753" s="93" t="s">
        <v>1957</v>
      </c>
      <c r="D753" s="89" t="s">
        <v>1432</v>
      </c>
    </row>
    <row r="754" spans="1:4" x14ac:dyDescent="0.3">
      <c r="A754" s="92" t="s">
        <v>1958</v>
      </c>
      <c r="B754" s="93" t="s">
        <v>159</v>
      </c>
      <c r="C754" s="93" t="s">
        <v>1960</v>
      </c>
      <c r="D754" s="89" t="s">
        <v>1959</v>
      </c>
    </row>
    <row r="755" spans="1:4" x14ac:dyDescent="0.3">
      <c r="A755" s="92" t="s">
        <v>1961</v>
      </c>
      <c r="B755" s="93" t="s">
        <v>157</v>
      </c>
      <c r="C755" s="93" t="s">
        <v>1962</v>
      </c>
      <c r="D755" s="89" t="s">
        <v>1686</v>
      </c>
    </row>
    <row r="756" spans="1:4" x14ac:dyDescent="0.3">
      <c r="A756" s="92" t="s">
        <v>1963</v>
      </c>
      <c r="B756" s="93" t="s">
        <v>159</v>
      </c>
      <c r="C756" s="93" t="s">
        <v>1964</v>
      </c>
      <c r="D756" s="89" t="s">
        <v>859</v>
      </c>
    </row>
    <row r="757" spans="1:4" x14ac:dyDescent="0.3">
      <c r="A757" s="92" t="s">
        <v>1965</v>
      </c>
      <c r="B757" s="93" t="s">
        <v>164</v>
      </c>
      <c r="C757" s="93" t="s">
        <v>1966</v>
      </c>
      <c r="D757" s="89" t="s">
        <v>408</v>
      </c>
    </row>
    <row r="758" spans="1:4" x14ac:dyDescent="0.3">
      <c r="A758" s="92" t="s">
        <v>1967</v>
      </c>
      <c r="B758" s="93" t="s">
        <v>164</v>
      </c>
      <c r="C758" s="93" t="s">
        <v>1968</v>
      </c>
      <c r="D758" s="89" t="s">
        <v>408</v>
      </c>
    </row>
    <row r="759" spans="1:4" x14ac:dyDescent="0.3">
      <c r="A759" s="92" t="s">
        <v>1969</v>
      </c>
      <c r="B759" s="93" t="s">
        <v>158</v>
      </c>
      <c r="C759" s="93" t="s">
        <v>1970</v>
      </c>
      <c r="D759" s="89" t="s">
        <v>408</v>
      </c>
    </row>
    <row r="760" spans="1:4" x14ac:dyDescent="0.3">
      <c r="A760" s="92" t="s">
        <v>1971</v>
      </c>
      <c r="B760" s="93" t="s">
        <v>164</v>
      </c>
      <c r="C760" s="93" t="s">
        <v>1972</v>
      </c>
      <c r="D760" s="89" t="s">
        <v>408</v>
      </c>
    </row>
    <row r="761" spans="1:4" x14ac:dyDescent="0.3">
      <c r="A761" s="92" t="s">
        <v>1973</v>
      </c>
      <c r="B761" s="93" t="s">
        <v>164</v>
      </c>
      <c r="C761" s="93" t="s">
        <v>1974</v>
      </c>
      <c r="D761" s="89" t="s">
        <v>408</v>
      </c>
    </row>
    <row r="762" spans="1:4" x14ac:dyDescent="0.3">
      <c r="A762" s="92" t="s">
        <v>1975</v>
      </c>
      <c r="B762" s="93" t="s">
        <v>162</v>
      </c>
      <c r="C762" s="93" t="s">
        <v>1976</v>
      </c>
      <c r="D762" s="89" t="s">
        <v>418</v>
      </c>
    </row>
    <row r="763" spans="1:4" x14ac:dyDescent="0.3">
      <c r="A763" s="92" t="s">
        <v>1977</v>
      </c>
      <c r="B763" s="93" t="s">
        <v>158</v>
      </c>
      <c r="C763" s="93" t="s">
        <v>1978</v>
      </c>
      <c r="D763" s="89" t="s">
        <v>408</v>
      </c>
    </row>
    <row r="764" spans="1:4" x14ac:dyDescent="0.3">
      <c r="A764" s="92" t="s">
        <v>1979</v>
      </c>
      <c r="B764" s="93" t="s">
        <v>158</v>
      </c>
      <c r="C764" s="93" t="s">
        <v>1981</v>
      </c>
      <c r="D764" s="89" t="s">
        <v>1980</v>
      </c>
    </row>
    <row r="765" spans="1:4" x14ac:dyDescent="0.3">
      <c r="A765" s="92" t="s">
        <v>1982</v>
      </c>
      <c r="B765" s="93" t="s">
        <v>158</v>
      </c>
      <c r="C765" s="93" t="s">
        <v>1983</v>
      </c>
      <c r="D765" s="89" t="s">
        <v>408</v>
      </c>
    </row>
    <row r="766" spans="1:4" x14ac:dyDescent="0.3">
      <c r="A766" s="92" t="s">
        <v>1984</v>
      </c>
      <c r="B766" s="93" t="s">
        <v>162</v>
      </c>
      <c r="C766" s="93" t="s">
        <v>1986</v>
      </c>
      <c r="D766" s="89" t="s">
        <v>1985</v>
      </c>
    </row>
    <row r="767" spans="1:4" x14ac:dyDescent="0.3">
      <c r="A767" s="92" t="s">
        <v>1988</v>
      </c>
      <c r="B767" s="93" t="s">
        <v>158</v>
      </c>
      <c r="C767" s="93" t="s">
        <v>1989</v>
      </c>
      <c r="D767" s="89" t="s">
        <v>403</v>
      </c>
    </row>
    <row r="768" spans="1:4" x14ac:dyDescent="0.3">
      <c r="A768" s="92" t="s">
        <v>1990</v>
      </c>
      <c r="B768" s="93" t="s">
        <v>164</v>
      </c>
      <c r="C768" s="93" t="s">
        <v>1992</v>
      </c>
      <c r="D768" s="89" t="s">
        <v>1991</v>
      </c>
    </row>
    <row r="769" spans="1:4" x14ac:dyDescent="0.3">
      <c r="A769" s="92" t="s">
        <v>1993</v>
      </c>
      <c r="B769" s="93" t="s">
        <v>158</v>
      </c>
      <c r="C769" s="93" t="s">
        <v>1994</v>
      </c>
      <c r="D769" s="89" t="s">
        <v>408</v>
      </c>
    </row>
    <row r="770" spans="1:4" x14ac:dyDescent="0.3">
      <c r="A770" s="92" t="s">
        <v>1995</v>
      </c>
      <c r="B770" s="93" t="s">
        <v>157</v>
      </c>
      <c r="C770" s="93" t="s">
        <v>1997</v>
      </c>
      <c r="D770" s="89" t="s">
        <v>1996</v>
      </c>
    </row>
    <row r="771" spans="1:4" x14ac:dyDescent="0.3">
      <c r="A771" s="92" t="s">
        <v>1998</v>
      </c>
      <c r="B771" s="93" t="s">
        <v>158</v>
      </c>
      <c r="C771" s="93" t="s">
        <v>533</v>
      </c>
      <c r="D771" s="89" t="s">
        <v>1999</v>
      </c>
    </row>
    <row r="772" spans="1:4" x14ac:dyDescent="0.3">
      <c r="A772" s="92" t="s">
        <v>2000</v>
      </c>
      <c r="B772" s="93" t="s">
        <v>158</v>
      </c>
      <c r="C772" s="93" t="s">
        <v>2001</v>
      </c>
      <c r="D772" s="89" t="s">
        <v>408</v>
      </c>
    </row>
    <row r="773" spans="1:4" x14ac:dyDescent="0.3">
      <c r="A773" s="92" t="s">
        <v>2002</v>
      </c>
      <c r="B773" s="93" t="s">
        <v>158</v>
      </c>
      <c r="C773" s="93" t="s">
        <v>2004</v>
      </c>
      <c r="D773" s="89" t="s">
        <v>2003</v>
      </c>
    </row>
    <row r="774" spans="1:4" x14ac:dyDescent="0.3">
      <c r="A774" s="92" t="s">
        <v>2005</v>
      </c>
      <c r="B774" s="93" t="s">
        <v>164</v>
      </c>
      <c r="C774" s="93" t="s">
        <v>2006</v>
      </c>
      <c r="D774" s="89" t="s">
        <v>1254</v>
      </c>
    </row>
    <row r="775" spans="1:4" x14ac:dyDescent="0.3">
      <c r="A775" s="92" t="s">
        <v>2007</v>
      </c>
      <c r="B775" s="93" t="s">
        <v>164</v>
      </c>
      <c r="C775" s="93" t="s">
        <v>2009</v>
      </c>
      <c r="D775" s="89" t="s">
        <v>2008</v>
      </c>
    </row>
    <row r="776" spans="1:4" x14ac:dyDescent="0.3">
      <c r="A776" s="92" t="s">
        <v>2010</v>
      </c>
      <c r="B776" s="93" t="s">
        <v>158</v>
      </c>
      <c r="C776" s="93" t="s">
        <v>2011</v>
      </c>
      <c r="D776" s="89" t="s">
        <v>1155</v>
      </c>
    </row>
    <row r="777" spans="1:4" x14ac:dyDescent="0.3">
      <c r="A777" s="92" t="s">
        <v>286</v>
      </c>
      <c r="B777" s="93" t="s">
        <v>158</v>
      </c>
      <c r="C777" s="93" t="s">
        <v>2012</v>
      </c>
      <c r="D777" s="89" t="s">
        <v>405</v>
      </c>
    </row>
    <row r="778" spans="1:4" x14ac:dyDescent="0.3">
      <c r="A778" s="92" t="s">
        <v>287</v>
      </c>
      <c r="B778" s="93" t="s">
        <v>158</v>
      </c>
      <c r="C778" s="93" t="s">
        <v>2014</v>
      </c>
      <c r="D778" s="89" t="s">
        <v>2013</v>
      </c>
    </row>
    <row r="779" spans="1:4" x14ac:dyDescent="0.3">
      <c r="A779" s="92" t="s">
        <v>3528</v>
      </c>
      <c r="B779" s="93" t="s">
        <v>159</v>
      </c>
      <c r="C779" s="93" t="s">
        <v>3529</v>
      </c>
      <c r="D779" s="89" t="s">
        <v>3530</v>
      </c>
    </row>
    <row r="780" spans="1:4" x14ac:dyDescent="0.3">
      <c r="A780" s="92" t="s">
        <v>2015</v>
      </c>
      <c r="B780" s="93" t="s">
        <v>164</v>
      </c>
      <c r="C780" s="93" t="s">
        <v>2016</v>
      </c>
      <c r="D780" s="89" t="s">
        <v>724</v>
      </c>
    </row>
    <row r="781" spans="1:4" x14ac:dyDescent="0.3">
      <c r="A781" s="92" t="s">
        <v>2017</v>
      </c>
      <c r="B781" s="93" t="s">
        <v>162</v>
      </c>
      <c r="C781" s="93" t="s">
        <v>2018</v>
      </c>
      <c r="D781" s="89" t="s">
        <v>408</v>
      </c>
    </row>
    <row r="782" spans="1:4" x14ac:dyDescent="0.3">
      <c r="A782" s="92" t="s">
        <v>2019</v>
      </c>
      <c r="B782" s="93" t="s">
        <v>162</v>
      </c>
      <c r="C782" s="93" t="s">
        <v>2021</v>
      </c>
      <c r="D782" s="89" t="s">
        <v>2020</v>
      </c>
    </row>
    <row r="783" spans="1:4" x14ac:dyDescent="0.3">
      <c r="A783" s="92" t="s">
        <v>2022</v>
      </c>
      <c r="B783" s="93" t="s">
        <v>164</v>
      </c>
      <c r="C783" s="93" t="s">
        <v>2024</v>
      </c>
      <c r="D783" s="89" t="s">
        <v>2023</v>
      </c>
    </row>
    <row r="784" spans="1:4" x14ac:dyDescent="0.3">
      <c r="A784" s="92" t="s">
        <v>2025</v>
      </c>
      <c r="B784" s="93" t="s">
        <v>164</v>
      </c>
      <c r="C784" s="93" t="s">
        <v>2026</v>
      </c>
      <c r="D784" s="89" t="s">
        <v>699</v>
      </c>
    </row>
    <row r="785" spans="1:4" x14ac:dyDescent="0.3">
      <c r="A785" s="92" t="s">
        <v>2027</v>
      </c>
      <c r="B785" s="93" t="s">
        <v>164</v>
      </c>
      <c r="C785" s="93" t="s">
        <v>2028</v>
      </c>
      <c r="D785" s="89" t="s">
        <v>463</v>
      </c>
    </row>
    <row r="786" spans="1:4" x14ac:dyDescent="0.3">
      <c r="A786" s="92" t="s">
        <v>2029</v>
      </c>
      <c r="B786" s="93" t="s">
        <v>164</v>
      </c>
      <c r="C786" s="93" t="s">
        <v>2030</v>
      </c>
      <c r="D786" s="89" t="s">
        <v>408</v>
      </c>
    </row>
    <row r="787" spans="1:4" x14ac:dyDescent="0.3">
      <c r="A787" s="92" t="s">
        <v>2031</v>
      </c>
      <c r="B787" s="93" t="s">
        <v>164</v>
      </c>
      <c r="C787" s="93" t="s">
        <v>533</v>
      </c>
      <c r="D787" s="89" t="s">
        <v>2032</v>
      </c>
    </row>
    <row r="788" spans="1:4" x14ac:dyDescent="0.3">
      <c r="A788" s="92" t="s">
        <v>2033</v>
      </c>
      <c r="B788" s="93" t="s">
        <v>158</v>
      </c>
      <c r="C788" s="93" t="s">
        <v>2035</v>
      </c>
      <c r="D788" s="89" t="s">
        <v>2034</v>
      </c>
    </row>
    <row r="789" spans="1:4" x14ac:dyDescent="0.3">
      <c r="A789" s="92" t="s">
        <v>2036</v>
      </c>
      <c r="B789" s="93" t="s">
        <v>157</v>
      </c>
      <c r="C789" s="93" t="s">
        <v>2037</v>
      </c>
      <c r="D789" s="89" t="s">
        <v>408</v>
      </c>
    </row>
    <row r="790" spans="1:4" x14ac:dyDescent="0.3">
      <c r="A790" s="92" t="s">
        <v>2038</v>
      </c>
      <c r="B790" s="93" t="s">
        <v>164</v>
      </c>
      <c r="C790" s="93" t="s">
        <v>2039</v>
      </c>
      <c r="D790" s="89" t="s">
        <v>463</v>
      </c>
    </row>
    <row r="791" spans="1:4" x14ac:dyDescent="0.3">
      <c r="A791" s="92" t="s">
        <v>3531</v>
      </c>
      <c r="B791" s="93" t="s">
        <v>157</v>
      </c>
      <c r="C791" s="93" t="s">
        <v>3532</v>
      </c>
      <c r="D791" s="89" t="s">
        <v>2034</v>
      </c>
    </row>
    <row r="792" spans="1:4" x14ac:dyDescent="0.3">
      <c r="A792" s="92" t="s">
        <v>2040</v>
      </c>
      <c r="B792" s="93" t="s">
        <v>157</v>
      </c>
      <c r="C792" s="93" t="s">
        <v>2041</v>
      </c>
      <c r="D792" s="89" t="s">
        <v>408</v>
      </c>
    </row>
    <row r="793" spans="1:4" x14ac:dyDescent="0.3">
      <c r="A793" s="92" t="s">
        <v>2042</v>
      </c>
      <c r="B793" s="93" t="s">
        <v>164</v>
      </c>
      <c r="C793" s="93" t="s">
        <v>2044</v>
      </c>
      <c r="D793" s="89" t="s">
        <v>2043</v>
      </c>
    </row>
    <row r="794" spans="1:4" x14ac:dyDescent="0.3">
      <c r="A794" s="92" t="s">
        <v>2045</v>
      </c>
      <c r="B794" s="93" t="s">
        <v>158</v>
      </c>
      <c r="C794" s="93" t="s">
        <v>2046</v>
      </c>
      <c r="D794" s="89" t="s">
        <v>408</v>
      </c>
    </row>
    <row r="795" spans="1:4" x14ac:dyDescent="0.3">
      <c r="A795" s="92" t="s">
        <v>2047</v>
      </c>
      <c r="B795" s="93" t="s">
        <v>164</v>
      </c>
      <c r="C795" s="93" t="s">
        <v>2048</v>
      </c>
      <c r="D795" s="89" t="s">
        <v>623</v>
      </c>
    </row>
    <row r="796" spans="1:4" x14ac:dyDescent="0.3">
      <c r="A796" s="92" t="s">
        <v>2049</v>
      </c>
      <c r="B796" s="93" t="s">
        <v>164</v>
      </c>
      <c r="C796" s="93" t="s">
        <v>2050</v>
      </c>
      <c r="D796" s="89" t="s">
        <v>408</v>
      </c>
    </row>
    <row r="797" spans="1:4" x14ac:dyDescent="0.3">
      <c r="A797" s="92" t="s">
        <v>2051</v>
      </c>
      <c r="B797" s="93" t="s">
        <v>157</v>
      </c>
      <c r="C797" s="93" t="s">
        <v>2052</v>
      </c>
      <c r="D797" s="89" t="s">
        <v>408</v>
      </c>
    </row>
    <row r="798" spans="1:4" x14ac:dyDescent="0.3">
      <c r="A798" s="92" t="s">
        <v>288</v>
      </c>
      <c r="B798" s="93" t="s">
        <v>164</v>
      </c>
      <c r="C798" s="93" t="s">
        <v>2053</v>
      </c>
      <c r="D798" s="89" t="s">
        <v>483</v>
      </c>
    </row>
    <row r="799" spans="1:4" x14ac:dyDescent="0.3">
      <c r="A799" s="92" t="s">
        <v>2054</v>
      </c>
      <c r="B799" s="93" t="s">
        <v>164</v>
      </c>
      <c r="C799" s="93" t="s">
        <v>2055</v>
      </c>
      <c r="D799" s="89" t="s">
        <v>408</v>
      </c>
    </row>
    <row r="800" spans="1:4" x14ac:dyDescent="0.3">
      <c r="A800" s="92" t="s">
        <v>2056</v>
      </c>
      <c r="B800" s="93" t="s">
        <v>158</v>
      </c>
      <c r="C800" s="93" t="s">
        <v>2057</v>
      </c>
      <c r="D800" s="89" t="s">
        <v>1768</v>
      </c>
    </row>
    <row r="801" spans="1:4" x14ac:dyDescent="0.3">
      <c r="A801" s="92" t="s">
        <v>2058</v>
      </c>
      <c r="B801" s="93" t="s">
        <v>162</v>
      </c>
      <c r="C801" s="93" t="s">
        <v>2060</v>
      </c>
      <c r="D801" s="89" t="s">
        <v>2059</v>
      </c>
    </row>
    <row r="802" spans="1:4" x14ac:dyDescent="0.3">
      <c r="A802" s="92" t="s">
        <v>2061</v>
      </c>
      <c r="B802" s="93" t="s">
        <v>158</v>
      </c>
      <c r="C802" s="93" t="s">
        <v>2063</v>
      </c>
      <c r="D802" s="89" t="s">
        <v>2062</v>
      </c>
    </row>
    <row r="803" spans="1:4" x14ac:dyDescent="0.3">
      <c r="A803" s="92" t="s">
        <v>2064</v>
      </c>
      <c r="B803" s="93" t="s">
        <v>162</v>
      </c>
      <c r="C803" s="93" t="s">
        <v>2065</v>
      </c>
      <c r="D803" s="89" t="s">
        <v>2062</v>
      </c>
    </row>
    <row r="804" spans="1:4" x14ac:dyDescent="0.3">
      <c r="A804" s="92" t="s">
        <v>2066</v>
      </c>
      <c r="B804" s="93" t="s">
        <v>164</v>
      </c>
      <c r="C804" s="93" t="s">
        <v>2068</v>
      </c>
      <c r="D804" s="89" t="s">
        <v>2067</v>
      </c>
    </row>
    <row r="805" spans="1:4" x14ac:dyDescent="0.3">
      <c r="A805" s="92" t="s">
        <v>2069</v>
      </c>
      <c r="B805" s="93" t="s">
        <v>157</v>
      </c>
      <c r="C805" s="93" t="s">
        <v>2070</v>
      </c>
      <c r="D805" s="89" t="s">
        <v>709</v>
      </c>
    </row>
    <row r="806" spans="1:4" x14ac:dyDescent="0.3">
      <c r="A806" s="92" t="s">
        <v>3533</v>
      </c>
      <c r="B806" s="93" t="s">
        <v>164</v>
      </c>
      <c r="C806" s="93" t="s">
        <v>3534</v>
      </c>
      <c r="D806" s="89" t="s">
        <v>709</v>
      </c>
    </row>
    <row r="807" spans="1:4" x14ac:dyDescent="0.3">
      <c r="A807" s="92" t="s">
        <v>2071</v>
      </c>
      <c r="B807" s="93" t="s">
        <v>162</v>
      </c>
      <c r="C807" s="93" t="s">
        <v>2072</v>
      </c>
      <c r="D807" s="89" t="s">
        <v>463</v>
      </c>
    </row>
    <row r="808" spans="1:4" x14ac:dyDescent="0.3">
      <c r="A808" s="92" t="s">
        <v>2073</v>
      </c>
      <c r="B808" s="93" t="s">
        <v>162</v>
      </c>
      <c r="C808" s="93" t="s">
        <v>2074</v>
      </c>
      <c r="D808" s="89" t="s">
        <v>408</v>
      </c>
    </row>
    <row r="809" spans="1:4" x14ac:dyDescent="0.3">
      <c r="A809" s="92" t="s">
        <v>3535</v>
      </c>
      <c r="B809" s="93" t="s">
        <v>164</v>
      </c>
      <c r="C809" s="93" t="s">
        <v>3536</v>
      </c>
      <c r="D809" s="89" t="s">
        <v>3537</v>
      </c>
    </row>
    <row r="810" spans="1:4" x14ac:dyDescent="0.3">
      <c r="A810" s="92" t="s">
        <v>2075</v>
      </c>
      <c r="B810" s="93" t="s">
        <v>158</v>
      </c>
      <c r="C810" s="93" t="s">
        <v>2076</v>
      </c>
      <c r="D810" s="89" t="s">
        <v>526</v>
      </c>
    </row>
    <row r="811" spans="1:4" x14ac:dyDescent="0.3">
      <c r="A811" s="92" t="s">
        <v>2077</v>
      </c>
      <c r="B811" s="93" t="s">
        <v>157</v>
      </c>
      <c r="C811" s="93" t="s">
        <v>2079</v>
      </c>
      <c r="D811" s="89" t="s">
        <v>2078</v>
      </c>
    </row>
    <row r="812" spans="1:4" x14ac:dyDescent="0.3">
      <c r="A812" s="92" t="s">
        <v>2080</v>
      </c>
      <c r="B812" s="93" t="s">
        <v>158</v>
      </c>
      <c r="C812" s="93" t="s">
        <v>2081</v>
      </c>
      <c r="D812" s="89" t="s">
        <v>408</v>
      </c>
    </row>
    <row r="813" spans="1:4" x14ac:dyDescent="0.3">
      <c r="A813" s="92" t="s">
        <v>2082</v>
      </c>
      <c r="B813" s="93" t="s">
        <v>158</v>
      </c>
      <c r="C813" s="93" t="s">
        <v>2083</v>
      </c>
      <c r="D813" s="89" t="s">
        <v>408</v>
      </c>
    </row>
    <row r="814" spans="1:4" x14ac:dyDescent="0.3">
      <c r="A814" s="92" t="s">
        <v>2084</v>
      </c>
      <c r="B814" s="93" t="s">
        <v>162</v>
      </c>
      <c r="C814" s="93" t="s">
        <v>2086</v>
      </c>
      <c r="D814" s="89" t="s">
        <v>2085</v>
      </c>
    </row>
    <row r="815" spans="1:4" x14ac:dyDescent="0.3">
      <c r="A815" s="92" t="s">
        <v>2087</v>
      </c>
      <c r="B815" s="93" t="s">
        <v>158</v>
      </c>
      <c r="C815" s="93" t="s">
        <v>2088</v>
      </c>
      <c r="D815" s="89" t="s">
        <v>1188</v>
      </c>
    </row>
    <row r="816" spans="1:4" x14ac:dyDescent="0.3">
      <c r="A816" s="92" t="s">
        <v>2089</v>
      </c>
      <c r="B816" s="93" t="s">
        <v>162</v>
      </c>
      <c r="C816" s="93" t="s">
        <v>2090</v>
      </c>
      <c r="D816" s="89" t="s">
        <v>408</v>
      </c>
    </row>
    <row r="817" spans="1:4" x14ac:dyDescent="0.3">
      <c r="A817" s="92" t="s">
        <v>289</v>
      </c>
      <c r="B817" s="93" t="s">
        <v>157</v>
      </c>
      <c r="C817" s="93" t="s">
        <v>2091</v>
      </c>
      <c r="D817" s="89" t="s">
        <v>408</v>
      </c>
    </row>
    <row r="818" spans="1:4" x14ac:dyDescent="0.3">
      <c r="A818" s="92" t="s">
        <v>2092</v>
      </c>
      <c r="B818" s="93" t="s">
        <v>157</v>
      </c>
      <c r="C818" s="93" t="s">
        <v>2093</v>
      </c>
      <c r="D818" s="89" t="s">
        <v>408</v>
      </c>
    </row>
    <row r="819" spans="1:4" x14ac:dyDescent="0.3">
      <c r="A819" s="92" t="s">
        <v>2094</v>
      </c>
      <c r="B819" s="93" t="s">
        <v>164</v>
      </c>
      <c r="C819" s="93" t="s">
        <v>533</v>
      </c>
      <c r="D819" s="89" t="s">
        <v>2095</v>
      </c>
    </row>
    <row r="820" spans="1:4" x14ac:dyDescent="0.3">
      <c r="A820" s="92" t="s">
        <v>2097</v>
      </c>
      <c r="B820" s="93" t="s">
        <v>164</v>
      </c>
      <c r="C820" s="93" t="s">
        <v>2098</v>
      </c>
      <c r="D820" s="89" t="s">
        <v>408</v>
      </c>
    </row>
    <row r="821" spans="1:4" x14ac:dyDescent="0.3">
      <c r="A821" s="92" t="s">
        <v>2099</v>
      </c>
      <c r="B821" s="93" t="s">
        <v>162</v>
      </c>
      <c r="C821" s="93" t="s">
        <v>2101</v>
      </c>
      <c r="D821" s="89" t="s">
        <v>2100</v>
      </c>
    </row>
    <row r="822" spans="1:4" x14ac:dyDescent="0.3">
      <c r="A822" s="92" t="s">
        <v>2102</v>
      </c>
      <c r="B822" s="93" t="s">
        <v>157</v>
      </c>
      <c r="C822" s="93" t="s">
        <v>2104</v>
      </c>
      <c r="D822" s="89" t="s">
        <v>2103</v>
      </c>
    </row>
    <row r="823" spans="1:4" x14ac:dyDescent="0.3">
      <c r="A823" s="92" t="s">
        <v>2105</v>
      </c>
      <c r="B823" s="93" t="s">
        <v>164</v>
      </c>
      <c r="C823" s="93" t="s">
        <v>2106</v>
      </c>
      <c r="D823" s="89" t="s">
        <v>1386</v>
      </c>
    </row>
    <row r="824" spans="1:4" x14ac:dyDescent="0.3">
      <c r="A824" s="92" t="s">
        <v>290</v>
      </c>
      <c r="B824" s="93" t="s">
        <v>164</v>
      </c>
      <c r="C824" s="93" t="s">
        <v>2107</v>
      </c>
      <c r="D824" s="89" t="s">
        <v>408</v>
      </c>
    </row>
    <row r="825" spans="1:4" x14ac:dyDescent="0.3">
      <c r="A825" s="92" t="s">
        <v>2108</v>
      </c>
      <c r="B825" s="93" t="s">
        <v>158</v>
      </c>
      <c r="C825" s="93" t="s">
        <v>2109</v>
      </c>
      <c r="D825" s="89" t="s">
        <v>408</v>
      </c>
    </row>
    <row r="826" spans="1:4" x14ac:dyDescent="0.3">
      <c r="A826" s="92" t="s">
        <v>2110</v>
      </c>
      <c r="B826" s="93" t="s">
        <v>158</v>
      </c>
      <c r="C826" s="93" t="s">
        <v>2111</v>
      </c>
      <c r="D826" s="89" t="s">
        <v>408</v>
      </c>
    </row>
    <row r="827" spans="1:4" x14ac:dyDescent="0.3">
      <c r="A827" s="92" t="s">
        <v>2112</v>
      </c>
      <c r="B827" s="93" t="s">
        <v>157</v>
      </c>
      <c r="C827" s="93" t="s">
        <v>2113</v>
      </c>
      <c r="D827" s="89" t="s">
        <v>408</v>
      </c>
    </row>
    <row r="828" spans="1:4" x14ac:dyDescent="0.3">
      <c r="A828" s="92" t="s">
        <v>2114</v>
      </c>
      <c r="B828" s="93" t="s">
        <v>158</v>
      </c>
      <c r="C828" s="93" t="s">
        <v>2116</v>
      </c>
      <c r="D828" s="89" t="s">
        <v>2115</v>
      </c>
    </row>
    <row r="829" spans="1:4" x14ac:dyDescent="0.3">
      <c r="A829" s="92" t="s">
        <v>2117</v>
      </c>
      <c r="B829" s="93" t="s">
        <v>162</v>
      </c>
      <c r="C829" s="93" t="s">
        <v>2118</v>
      </c>
      <c r="D829" s="89" t="s">
        <v>408</v>
      </c>
    </row>
    <row r="830" spans="1:4" x14ac:dyDescent="0.3">
      <c r="A830" s="92" t="s">
        <v>2119</v>
      </c>
      <c r="B830" s="93" t="s">
        <v>169</v>
      </c>
      <c r="C830" s="93" t="s">
        <v>2120</v>
      </c>
      <c r="D830" s="89" t="s">
        <v>408</v>
      </c>
    </row>
    <row r="831" spans="1:4" x14ac:dyDescent="0.3">
      <c r="A831" s="92" t="s">
        <v>291</v>
      </c>
      <c r="B831" s="93" t="s">
        <v>158</v>
      </c>
      <c r="C831" s="93" t="s">
        <v>2121</v>
      </c>
      <c r="D831" s="89" t="s">
        <v>408</v>
      </c>
    </row>
    <row r="832" spans="1:4" x14ac:dyDescent="0.3">
      <c r="A832" s="92" t="s">
        <v>2122</v>
      </c>
      <c r="B832" s="93" t="s">
        <v>162</v>
      </c>
      <c r="C832" s="93" t="s">
        <v>2123</v>
      </c>
      <c r="D832" s="89" t="s">
        <v>1336</v>
      </c>
    </row>
    <row r="833" spans="1:4" x14ac:dyDescent="0.3">
      <c r="A833" s="92" t="s">
        <v>3538</v>
      </c>
      <c r="B833" s="93" t="s">
        <v>169</v>
      </c>
      <c r="C833" s="93" t="s">
        <v>3539</v>
      </c>
      <c r="D833" s="89" t="s">
        <v>3540</v>
      </c>
    </row>
    <row r="834" spans="1:4" x14ac:dyDescent="0.3">
      <c r="A834" s="92" t="s">
        <v>2124</v>
      </c>
      <c r="B834" s="93" t="s">
        <v>158</v>
      </c>
      <c r="C834" s="93" t="s">
        <v>2125</v>
      </c>
      <c r="D834" s="89" t="s">
        <v>408</v>
      </c>
    </row>
    <row r="835" spans="1:4" x14ac:dyDescent="0.3">
      <c r="A835" s="92" t="s">
        <v>3541</v>
      </c>
      <c r="B835" s="93" t="s">
        <v>164</v>
      </c>
      <c r="C835" s="93" t="s">
        <v>3542</v>
      </c>
      <c r="D835" s="89" t="s">
        <v>3543</v>
      </c>
    </row>
    <row r="836" spans="1:4" x14ac:dyDescent="0.3">
      <c r="A836" s="92" t="s">
        <v>2126</v>
      </c>
      <c r="B836" s="93" t="s">
        <v>162</v>
      </c>
      <c r="C836" s="93" t="s">
        <v>2127</v>
      </c>
      <c r="D836" s="89" t="s">
        <v>408</v>
      </c>
    </row>
    <row r="837" spans="1:4" x14ac:dyDescent="0.3">
      <c r="A837" s="92" t="s">
        <v>2128</v>
      </c>
      <c r="B837" s="93" t="s">
        <v>158</v>
      </c>
      <c r="C837" s="93" t="s">
        <v>2129</v>
      </c>
      <c r="D837" s="89" t="s">
        <v>408</v>
      </c>
    </row>
    <row r="838" spans="1:4" x14ac:dyDescent="0.3">
      <c r="A838" s="92" t="s">
        <v>2130</v>
      </c>
      <c r="B838" s="93" t="s">
        <v>157</v>
      </c>
      <c r="C838" s="93" t="s">
        <v>2132</v>
      </c>
      <c r="D838" s="89" t="s">
        <v>2131</v>
      </c>
    </row>
    <row r="839" spans="1:4" x14ac:dyDescent="0.3">
      <c r="A839" s="92" t="s">
        <v>2133</v>
      </c>
      <c r="B839" s="93" t="s">
        <v>157</v>
      </c>
      <c r="C839" s="93" t="s">
        <v>2135</v>
      </c>
      <c r="D839" s="89" t="s">
        <v>2134</v>
      </c>
    </row>
    <row r="840" spans="1:4" x14ac:dyDescent="0.3">
      <c r="A840" s="92" t="s">
        <v>2136</v>
      </c>
      <c r="B840" s="93" t="s">
        <v>157</v>
      </c>
      <c r="C840" s="93" t="s">
        <v>2138</v>
      </c>
      <c r="D840" s="89" t="s">
        <v>2137</v>
      </c>
    </row>
    <row r="841" spans="1:4" x14ac:dyDescent="0.3">
      <c r="A841" s="92" t="s">
        <v>2139</v>
      </c>
      <c r="B841" s="93" t="s">
        <v>157</v>
      </c>
      <c r="C841" s="93" t="s">
        <v>2141</v>
      </c>
      <c r="D841" s="89" t="s">
        <v>2140</v>
      </c>
    </row>
    <row r="842" spans="1:4" x14ac:dyDescent="0.3">
      <c r="A842" s="92" t="s">
        <v>2142</v>
      </c>
      <c r="B842" s="93" t="s">
        <v>157</v>
      </c>
      <c r="C842" s="93" t="s">
        <v>2144</v>
      </c>
      <c r="D842" s="89" t="s">
        <v>2143</v>
      </c>
    </row>
    <row r="843" spans="1:4" x14ac:dyDescent="0.3">
      <c r="A843" s="92" t="s">
        <v>2145</v>
      </c>
      <c r="B843" s="93" t="s">
        <v>162</v>
      </c>
      <c r="C843" s="93" t="s">
        <v>2147</v>
      </c>
      <c r="D843" s="89" t="s">
        <v>2146</v>
      </c>
    </row>
    <row r="844" spans="1:4" x14ac:dyDescent="0.3">
      <c r="A844" s="92" t="s">
        <v>2148</v>
      </c>
      <c r="B844" s="93" t="s">
        <v>162</v>
      </c>
      <c r="C844" s="93" t="s">
        <v>2149</v>
      </c>
      <c r="D844" s="89" t="s">
        <v>730</v>
      </c>
    </row>
    <row r="845" spans="1:4" x14ac:dyDescent="0.3">
      <c r="A845" s="92" t="s">
        <v>2150</v>
      </c>
      <c r="B845" s="93" t="s">
        <v>157</v>
      </c>
      <c r="C845" s="93" t="s">
        <v>2152</v>
      </c>
      <c r="D845" s="89" t="s">
        <v>2151</v>
      </c>
    </row>
    <row r="846" spans="1:4" x14ac:dyDescent="0.3">
      <c r="A846" s="92" t="s">
        <v>2153</v>
      </c>
      <c r="B846" s="93" t="s">
        <v>164</v>
      </c>
      <c r="C846" s="93" t="s">
        <v>2155</v>
      </c>
      <c r="D846" s="89" t="s">
        <v>2154</v>
      </c>
    </row>
    <row r="847" spans="1:4" x14ac:dyDescent="0.3">
      <c r="A847" s="92" t="s">
        <v>2156</v>
      </c>
      <c r="B847" s="93" t="s">
        <v>162</v>
      </c>
      <c r="C847" s="93" t="s">
        <v>2158</v>
      </c>
      <c r="D847" s="89" t="s">
        <v>2157</v>
      </c>
    </row>
    <row r="848" spans="1:4" x14ac:dyDescent="0.3">
      <c r="A848" s="92" t="s">
        <v>2159</v>
      </c>
      <c r="B848" s="93" t="s">
        <v>164</v>
      </c>
      <c r="C848" s="93" t="s">
        <v>2161</v>
      </c>
      <c r="D848" s="89" t="s">
        <v>2160</v>
      </c>
    </row>
    <row r="849" spans="1:4" x14ac:dyDescent="0.3">
      <c r="A849" s="92" t="s">
        <v>2162</v>
      </c>
      <c r="B849" s="93" t="s">
        <v>164</v>
      </c>
      <c r="C849" s="93" t="s">
        <v>2163</v>
      </c>
      <c r="D849" s="89" t="s">
        <v>408</v>
      </c>
    </row>
    <row r="850" spans="1:4" x14ac:dyDescent="0.3">
      <c r="A850" s="92" t="s">
        <v>3544</v>
      </c>
      <c r="B850" s="93" t="s">
        <v>169</v>
      </c>
      <c r="C850" s="93" t="s">
        <v>3545</v>
      </c>
      <c r="D850" s="89" t="s">
        <v>3063</v>
      </c>
    </row>
    <row r="851" spans="1:4" x14ac:dyDescent="0.3">
      <c r="A851" s="92" t="s">
        <v>2164</v>
      </c>
      <c r="B851" s="93" t="s">
        <v>158</v>
      </c>
      <c r="C851" s="93" t="s">
        <v>2165</v>
      </c>
      <c r="D851" s="89" t="s">
        <v>817</v>
      </c>
    </row>
    <row r="852" spans="1:4" x14ac:dyDescent="0.3">
      <c r="A852" s="92" t="s">
        <v>2166</v>
      </c>
      <c r="B852" s="93" t="s">
        <v>157</v>
      </c>
      <c r="C852" s="93" t="s">
        <v>2167</v>
      </c>
      <c r="D852" s="89" t="s">
        <v>496</v>
      </c>
    </row>
    <row r="853" spans="1:4" x14ac:dyDescent="0.3">
      <c r="A853" s="92" t="s">
        <v>2168</v>
      </c>
      <c r="B853" s="93" t="s">
        <v>157</v>
      </c>
      <c r="C853" s="93" t="s">
        <v>2169</v>
      </c>
      <c r="D853" s="89" t="s">
        <v>408</v>
      </c>
    </row>
    <row r="854" spans="1:4" x14ac:dyDescent="0.3">
      <c r="A854" s="92" t="s">
        <v>2170</v>
      </c>
      <c r="B854" s="93" t="s">
        <v>164</v>
      </c>
      <c r="C854" s="93" t="s">
        <v>2171</v>
      </c>
      <c r="D854" s="89" t="s">
        <v>408</v>
      </c>
    </row>
    <row r="855" spans="1:4" x14ac:dyDescent="0.3">
      <c r="A855" s="92" t="s">
        <v>2172</v>
      </c>
      <c r="B855" s="93" t="s">
        <v>159</v>
      </c>
      <c r="C855" s="93" t="s">
        <v>2173</v>
      </c>
      <c r="D855" s="89" t="s">
        <v>526</v>
      </c>
    </row>
    <row r="856" spans="1:4" x14ac:dyDescent="0.3">
      <c r="A856" s="92" t="s">
        <v>2174</v>
      </c>
      <c r="B856" s="93" t="s">
        <v>164</v>
      </c>
      <c r="C856" s="93" t="s">
        <v>2176</v>
      </c>
      <c r="D856" s="89" t="s">
        <v>2175</v>
      </c>
    </row>
    <row r="857" spans="1:4" x14ac:dyDescent="0.3">
      <c r="A857" s="92" t="s">
        <v>2177</v>
      </c>
      <c r="B857" s="93" t="s">
        <v>164</v>
      </c>
      <c r="C857" s="93" t="s">
        <v>2178</v>
      </c>
      <c r="D857" s="89" t="s">
        <v>463</v>
      </c>
    </row>
    <row r="858" spans="1:4" x14ac:dyDescent="0.3">
      <c r="A858" s="92" t="s">
        <v>2179</v>
      </c>
      <c r="B858" s="93" t="s">
        <v>164</v>
      </c>
      <c r="C858" s="93" t="s">
        <v>2181</v>
      </c>
      <c r="D858" s="89" t="s">
        <v>2180</v>
      </c>
    </row>
    <row r="859" spans="1:4" x14ac:dyDescent="0.3">
      <c r="A859" s="92" t="s">
        <v>2182</v>
      </c>
      <c r="B859" s="93" t="s">
        <v>164</v>
      </c>
      <c r="C859" s="93" t="s">
        <v>2183</v>
      </c>
      <c r="D859" s="89" t="s">
        <v>408</v>
      </c>
    </row>
    <row r="860" spans="1:4" x14ac:dyDescent="0.3">
      <c r="A860" s="92" t="s">
        <v>2184</v>
      </c>
      <c r="B860" s="93" t="s">
        <v>164</v>
      </c>
      <c r="C860" s="93" t="s">
        <v>2185</v>
      </c>
      <c r="D860" s="89" t="s">
        <v>1618</v>
      </c>
    </row>
    <row r="861" spans="1:4" x14ac:dyDescent="0.3">
      <c r="A861" s="92" t="s">
        <v>2186</v>
      </c>
      <c r="B861" s="93" t="s">
        <v>164</v>
      </c>
      <c r="C861" s="93" t="s">
        <v>2187</v>
      </c>
      <c r="D861" s="89" t="s">
        <v>408</v>
      </c>
    </row>
    <row r="862" spans="1:4" x14ac:dyDescent="0.3">
      <c r="A862" s="92" t="s">
        <v>2188</v>
      </c>
      <c r="B862" s="93" t="s">
        <v>164</v>
      </c>
      <c r="C862" s="93" t="s">
        <v>2190</v>
      </c>
      <c r="D862" s="89" t="s">
        <v>2189</v>
      </c>
    </row>
    <row r="863" spans="1:4" x14ac:dyDescent="0.3">
      <c r="A863" s="92" t="s">
        <v>292</v>
      </c>
      <c r="B863" s="93" t="s">
        <v>164</v>
      </c>
      <c r="C863" s="93" t="s">
        <v>2192</v>
      </c>
      <c r="D863" s="89" t="s">
        <v>2191</v>
      </c>
    </row>
    <row r="864" spans="1:4" x14ac:dyDescent="0.3">
      <c r="A864" s="92" t="s">
        <v>2193</v>
      </c>
      <c r="B864" s="93" t="s">
        <v>164</v>
      </c>
      <c r="C864" s="93" t="s">
        <v>2195</v>
      </c>
      <c r="D864" s="89" t="s">
        <v>2194</v>
      </c>
    </row>
    <row r="865" spans="1:4" x14ac:dyDescent="0.3">
      <c r="A865" s="92" t="s">
        <v>2196</v>
      </c>
      <c r="B865" s="93" t="s">
        <v>164</v>
      </c>
      <c r="C865" s="93" t="s">
        <v>2197</v>
      </c>
      <c r="D865" s="89" t="s">
        <v>408</v>
      </c>
    </row>
    <row r="866" spans="1:4" x14ac:dyDescent="0.3">
      <c r="A866" s="92" t="s">
        <v>3546</v>
      </c>
      <c r="B866" s="93" t="s">
        <v>164</v>
      </c>
      <c r="C866" s="93" t="s">
        <v>3547</v>
      </c>
      <c r="D866" s="89" t="s">
        <v>1735</v>
      </c>
    </row>
    <row r="867" spans="1:4" x14ac:dyDescent="0.3">
      <c r="A867" s="92" t="s">
        <v>2198</v>
      </c>
      <c r="B867" s="93" t="s">
        <v>157</v>
      </c>
      <c r="C867" s="93" t="s">
        <v>2199</v>
      </c>
      <c r="D867" s="89" t="s">
        <v>408</v>
      </c>
    </row>
    <row r="868" spans="1:4" x14ac:dyDescent="0.3">
      <c r="A868" s="92" t="s">
        <v>2200</v>
      </c>
      <c r="B868" s="93" t="s">
        <v>164</v>
      </c>
      <c r="C868" s="93" t="s">
        <v>2202</v>
      </c>
      <c r="D868" s="89" t="s">
        <v>2201</v>
      </c>
    </row>
    <row r="869" spans="1:4" x14ac:dyDescent="0.3">
      <c r="A869" s="92" t="s">
        <v>2203</v>
      </c>
      <c r="B869" s="93" t="s">
        <v>164</v>
      </c>
      <c r="C869" s="93" t="s">
        <v>2204</v>
      </c>
      <c r="D869" s="89" t="s">
        <v>654</v>
      </c>
    </row>
    <row r="870" spans="1:4" x14ac:dyDescent="0.3">
      <c r="A870" s="92" t="s">
        <v>2205</v>
      </c>
      <c r="B870" s="93" t="s">
        <v>164</v>
      </c>
      <c r="C870" s="93" t="s">
        <v>2206</v>
      </c>
      <c r="D870" s="89" t="s">
        <v>438</v>
      </c>
    </row>
    <row r="871" spans="1:4" x14ac:dyDescent="0.3">
      <c r="A871" s="92" t="s">
        <v>2207</v>
      </c>
      <c r="B871" s="93" t="s">
        <v>164</v>
      </c>
      <c r="C871" s="93" t="s">
        <v>2209</v>
      </c>
      <c r="D871" s="89" t="s">
        <v>2208</v>
      </c>
    </row>
    <row r="872" spans="1:4" x14ac:dyDescent="0.3">
      <c r="A872" s="92" t="s">
        <v>2210</v>
      </c>
      <c r="B872" s="93" t="s">
        <v>164</v>
      </c>
      <c r="C872" s="93" t="s">
        <v>2212</v>
      </c>
      <c r="D872" s="89" t="s">
        <v>2211</v>
      </c>
    </row>
    <row r="873" spans="1:4" x14ac:dyDescent="0.3">
      <c r="A873" s="92" t="s">
        <v>2213</v>
      </c>
      <c r="B873" s="93" t="s">
        <v>158</v>
      </c>
      <c r="C873" s="93" t="s">
        <v>2214</v>
      </c>
      <c r="D873" s="89" t="s">
        <v>408</v>
      </c>
    </row>
    <row r="874" spans="1:4" x14ac:dyDescent="0.3">
      <c r="A874" s="92" t="s">
        <v>2215</v>
      </c>
      <c r="B874" s="93" t="s">
        <v>164</v>
      </c>
      <c r="C874" s="93" t="s">
        <v>2217</v>
      </c>
      <c r="D874" s="89" t="s">
        <v>2216</v>
      </c>
    </row>
    <row r="875" spans="1:4" x14ac:dyDescent="0.3">
      <c r="A875" s="92" t="s">
        <v>3548</v>
      </c>
      <c r="B875" s="93" t="s">
        <v>159</v>
      </c>
      <c r="C875" s="93" t="s">
        <v>3549</v>
      </c>
      <c r="D875" s="89" t="s">
        <v>2175</v>
      </c>
    </row>
    <row r="876" spans="1:4" x14ac:dyDescent="0.3">
      <c r="A876" s="92" t="s">
        <v>2218</v>
      </c>
      <c r="B876" s="93" t="s">
        <v>164</v>
      </c>
      <c r="C876" s="93" t="s">
        <v>2219</v>
      </c>
      <c r="D876" s="89" t="s">
        <v>461</v>
      </c>
    </row>
    <row r="877" spans="1:4" x14ac:dyDescent="0.3">
      <c r="A877" s="92" t="s">
        <v>2220</v>
      </c>
      <c r="B877" s="93" t="s">
        <v>158</v>
      </c>
      <c r="C877" s="93" t="s">
        <v>2221</v>
      </c>
      <c r="D877" s="89" t="s">
        <v>408</v>
      </c>
    </row>
    <row r="878" spans="1:4" x14ac:dyDescent="0.3">
      <c r="A878" s="92" t="s">
        <v>293</v>
      </c>
      <c r="B878" s="93" t="s">
        <v>158</v>
      </c>
      <c r="C878" s="93" t="s">
        <v>2223</v>
      </c>
      <c r="D878" s="89" t="s">
        <v>2222</v>
      </c>
    </row>
    <row r="879" spans="1:4" x14ac:dyDescent="0.3">
      <c r="A879" s="92" t="s">
        <v>2224</v>
      </c>
      <c r="B879" s="93" t="s">
        <v>158</v>
      </c>
      <c r="C879" s="93" t="s">
        <v>2225</v>
      </c>
      <c r="D879" s="89" t="s">
        <v>408</v>
      </c>
    </row>
    <row r="880" spans="1:4" x14ac:dyDescent="0.3">
      <c r="A880" s="92" t="s">
        <v>2226</v>
      </c>
      <c r="B880" s="93" t="s">
        <v>162</v>
      </c>
      <c r="C880" s="93" t="s">
        <v>2227</v>
      </c>
      <c r="D880" s="89" t="s">
        <v>408</v>
      </c>
    </row>
    <row r="881" spans="1:4" x14ac:dyDescent="0.3">
      <c r="A881" s="92" t="s">
        <v>2228</v>
      </c>
      <c r="B881" s="93" t="s">
        <v>158</v>
      </c>
      <c r="C881" s="93" t="s">
        <v>2230</v>
      </c>
      <c r="D881" s="89" t="s">
        <v>2229</v>
      </c>
    </row>
    <row r="882" spans="1:4" x14ac:dyDescent="0.3">
      <c r="A882" s="92" t="s">
        <v>2231</v>
      </c>
      <c r="B882" s="93" t="s">
        <v>162</v>
      </c>
      <c r="C882" s="93" t="s">
        <v>2232</v>
      </c>
      <c r="D882" s="89" t="s">
        <v>1987</v>
      </c>
    </row>
    <row r="883" spans="1:4" x14ac:dyDescent="0.3">
      <c r="A883" s="92" t="s">
        <v>2233</v>
      </c>
      <c r="B883" s="93" t="s">
        <v>164</v>
      </c>
      <c r="C883" s="93" t="s">
        <v>2235</v>
      </c>
      <c r="D883" s="89" t="s">
        <v>2234</v>
      </c>
    </row>
    <row r="884" spans="1:4" x14ac:dyDescent="0.3">
      <c r="A884" s="92" t="s">
        <v>2236</v>
      </c>
      <c r="B884" s="93" t="s">
        <v>158</v>
      </c>
      <c r="C884" s="93" t="s">
        <v>2237</v>
      </c>
      <c r="D884" s="89" t="s">
        <v>785</v>
      </c>
    </row>
    <row r="885" spans="1:4" x14ac:dyDescent="0.3">
      <c r="A885" s="92" t="s">
        <v>2238</v>
      </c>
      <c r="B885" s="93" t="s">
        <v>157</v>
      </c>
      <c r="C885" s="93" t="s">
        <v>2239</v>
      </c>
      <c r="D885" s="89" t="s">
        <v>408</v>
      </c>
    </row>
    <row r="886" spans="1:4" x14ac:dyDescent="0.3">
      <c r="A886" s="92" t="s">
        <v>2240</v>
      </c>
      <c r="B886" s="93" t="s">
        <v>157</v>
      </c>
      <c r="C886" s="93" t="s">
        <v>2241</v>
      </c>
      <c r="D886" s="89" t="s">
        <v>405</v>
      </c>
    </row>
    <row r="887" spans="1:4" x14ac:dyDescent="0.3">
      <c r="A887" s="92" t="s">
        <v>2242</v>
      </c>
      <c r="B887" s="93" t="s">
        <v>158</v>
      </c>
      <c r="C887" s="93" t="s">
        <v>2243</v>
      </c>
      <c r="D887" s="89" t="s">
        <v>408</v>
      </c>
    </row>
    <row r="888" spans="1:4" x14ac:dyDescent="0.3">
      <c r="A888" s="92" t="s">
        <v>2244</v>
      </c>
      <c r="B888" s="93" t="s">
        <v>162</v>
      </c>
      <c r="C888" s="93" t="s">
        <v>2246</v>
      </c>
      <c r="D888" s="89" t="s">
        <v>2245</v>
      </c>
    </row>
    <row r="889" spans="1:4" x14ac:dyDescent="0.3">
      <c r="A889" s="92" t="s">
        <v>3550</v>
      </c>
      <c r="B889" s="93" t="s">
        <v>158</v>
      </c>
      <c r="C889" s="93" t="s">
        <v>3551</v>
      </c>
      <c r="D889" s="89" t="s">
        <v>817</v>
      </c>
    </row>
    <row r="890" spans="1:4" x14ac:dyDescent="0.3">
      <c r="A890" s="92" t="s">
        <v>2247</v>
      </c>
      <c r="B890" s="93" t="s">
        <v>159</v>
      </c>
      <c r="C890" s="93" t="s">
        <v>2248</v>
      </c>
      <c r="D890" s="89" t="s">
        <v>526</v>
      </c>
    </row>
    <row r="891" spans="1:4" x14ac:dyDescent="0.3">
      <c r="A891" s="92" t="s">
        <v>2249</v>
      </c>
      <c r="B891" s="93" t="s">
        <v>158</v>
      </c>
      <c r="C891" s="93" t="s">
        <v>2251</v>
      </c>
      <c r="D891" s="89" t="s">
        <v>2250</v>
      </c>
    </row>
    <row r="892" spans="1:4" x14ac:dyDescent="0.3">
      <c r="A892" s="92" t="s">
        <v>2252</v>
      </c>
      <c r="B892" s="93" t="s">
        <v>158</v>
      </c>
      <c r="C892" s="93" t="s">
        <v>2254</v>
      </c>
      <c r="D892" s="89" t="s">
        <v>2253</v>
      </c>
    </row>
    <row r="893" spans="1:4" x14ac:dyDescent="0.3">
      <c r="A893" s="92" t="s">
        <v>2255</v>
      </c>
      <c r="B893" s="93" t="s">
        <v>157</v>
      </c>
      <c r="C893" s="93" t="s">
        <v>2256</v>
      </c>
      <c r="D893" s="89" t="s">
        <v>408</v>
      </c>
    </row>
    <row r="894" spans="1:4" x14ac:dyDescent="0.3">
      <c r="A894" s="92" t="s">
        <v>294</v>
      </c>
      <c r="B894" s="93" t="s">
        <v>162</v>
      </c>
      <c r="C894" s="93" t="s">
        <v>2257</v>
      </c>
      <c r="D894" s="89" t="s">
        <v>408</v>
      </c>
    </row>
    <row r="895" spans="1:4" x14ac:dyDescent="0.3">
      <c r="A895" s="92" t="s">
        <v>295</v>
      </c>
      <c r="B895" s="93" t="s">
        <v>164</v>
      </c>
      <c r="C895" s="93" t="s">
        <v>2258</v>
      </c>
      <c r="D895" s="89" t="s">
        <v>408</v>
      </c>
    </row>
    <row r="896" spans="1:4" x14ac:dyDescent="0.3">
      <c r="A896" s="92" t="s">
        <v>2259</v>
      </c>
      <c r="B896" s="93" t="s">
        <v>158</v>
      </c>
      <c r="C896" s="93" t="s">
        <v>2260</v>
      </c>
      <c r="D896" s="89" t="s">
        <v>1037</v>
      </c>
    </row>
    <row r="897" spans="1:4" x14ac:dyDescent="0.3">
      <c r="A897" s="92" t="s">
        <v>296</v>
      </c>
      <c r="B897" s="93" t="s">
        <v>158</v>
      </c>
      <c r="C897" s="93" t="s">
        <v>2261</v>
      </c>
      <c r="D897" s="89" t="s">
        <v>408</v>
      </c>
    </row>
    <row r="898" spans="1:4" x14ac:dyDescent="0.3">
      <c r="A898" s="92" t="s">
        <v>2262</v>
      </c>
      <c r="B898" s="93" t="s">
        <v>158</v>
      </c>
      <c r="C898" s="93" t="s">
        <v>2263</v>
      </c>
      <c r="D898" s="89" t="s">
        <v>1187</v>
      </c>
    </row>
    <row r="899" spans="1:4" x14ac:dyDescent="0.3">
      <c r="A899" s="92" t="s">
        <v>2264</v>
      </c>
      <c r="B899" s="93" t="s">
        <v>158</v>
      </c>
      <c r="C899" s="93" t="s">
        <v>2265</v>
      </c>
      <c r="D899" s="89" t="s">
        <v>405</v>
      </c>
    </row>
    <row r="900" spans="1:4" x14ac:dyDescent="0.3">
      <c r="A900" s="92" t="s">
        <v>2266</v>
      </c>
      <c r="B900" s="93" t="s">
        <v>158</v>
      </c>
      <c r="C900" s="93" t="s">
        <v>2267</v>
      </c>
      <c r="D900" s="89" t="s">
        <v>408</v>
      </c>
    </row>
    <row r="901" spans="1:4" x14ac:dyDescent="0.3">
      <c r="A901" s="92" t="s">
        <v>2268</v>
      </c>
      <c r="B901" s="93" t="s">
        <v>164</v>
      </c>
      <c r="C901" s="93" t="s">
        <v>2270</v>
      </c>
      <c r="D901" s="89" t="s">
        <v>2269</v>
      </c>
    </row>
    <row r="902" spans="1:4" x14ac:dyDescent="0.3">
      <c r="A902" s="92" t="s">
        <v>3552</v>
      </c>
      <c r="B902" s="93" t="s">
        <v>158</v>
      </c>
      <c r="C902" s="93" t="s">
        <v>3553</v>
      </c>
      <c r="D902" s="89" t="s">
        <v>483</v>
      </c>
    </row>
    <row r="903" spans="1:4" x14ac:dyDescent="0.3">
      <c r="A903" s="92" t="s">
        <v>3554</v>
      </c>
      <c r="B903" s="93" t="s">
        <v>158</v>
      </c>
      <c r="C903" s="93" t="s">
        <v>3555</v>
      </c>
      <c r="D903" s="89" t="s">
        <v>2560</v>
      </c>
    </row>
    <row r="904" spans="1:4" x14ac:dyDescent="0.3">
      <c r="A904" s="92" t="s">
        <v>2271</v>
      </c>
      <c r="B904" s="93" t="s">
        <v>157</v>
      </c>
      <c r="C904" s="93" t="s">
        <v>2273</v>
      </c>
      <c r="D904" s="89" t="s">
        <v>2272</v>
      </c>
    </row>
    <row r="905" spans="1:4" x14ac:dyDescent="0.3">
      <c r="A905" s="92" t="s">
        <v>2274</v>
      </c>
      <c r="B905" s="93" t="s">
        <v>159</v>
      </c>
      <c r="C905" s="93" t="s">
        <v>2276</v>
      </c>
      <c r="D905" s="89" t="s">
        <v>2275</v>
      </c>
    </row>
    <row r="906" spans="1:4" x14ac:dyDescent="0.3">
      <c r="A906" s="92" t="s">
        <v>3556</v>
      </c>
      <c r="B906" s="93" t="s">
        <v>159</v>
      </c>
      <c r="C906" s="93" t="s">
        <v>3557</v>
      </c>
      <c r="D906" s="89" t="s">
        <v>3558</v>
      </c>
    </row>
    <row r="907" spans="1:4" x14ac:dyDescent="0.3">
      <c r="A907" s="92" t="s">
        <v>2277</v>
      </c>
      <c r="B907" s="93" t="s">
        <v>162</v>
      </c>
      <c r="C907" s="93" t="s">
        <v>2279</v>
      </c>
      <c r="D907" s="89" t="s">
        <v>2278</v>
      </c>
    </row>
    <row r="908" spans="1:4" x14ac:dyDescent="0.3">
      <c r="A908" s="92" t="s">
        <v>2280</v>
      </c>
      <c r="B908" s="93" t="s">
        <v>158</v>
      </c>
      <c r="C908" s="93" t="s">
        <v>2282</v>
      </c>
      <c r="D908" s="89" t="s">
        <v>2281</v>
      </c>
    </row>
    <row r="909" spans="1:4" x14ac:dyDescent="0.3">
      <c r="A909" s="92" t="s">
        <v>2283</v>
      </c>
      <c r="B909" s="93" t="s">
        <v>157</v>
      </c>
      <c r="C909" s="93" t="s">
        <v>2285</v>
      </c>
      <c r="D909" s="89" t="s">
        <v>2284</v>
      </c>
    </row>
    <row r="910" spans="1:4" x14ac:dyDescent="0.3">
      <c r="A910" s="92" t="s">
        <v>2286</v>
      </c>
      <c r="B910" s="93" t="s">
        <v>162</v>
      </c>
      <c r="C910" s="93" t="s">
        <v>2287</v>
      </c>
      <c r="D910" s="89" t="s">
        <v>408</v>
      </c>
    </row>
    <row r="911" spans="1:4" x14ac:dyDescent="0.3">
      <c r="A911" s="92" t="s">
        <v>297</v>
      </c>
      <c r="B911" s="93" t="s">
        <v>157</v>
      </c>
      <c r="C911" s="93" t="s">
        <v>2288</v>
      </c>
      <c r="D911" s="89" t="s">
        <v>463</v>
      </c>
    </row>
    <row r="912" spans="1:4" x14ac:dyDescent="0.3">
      <c r="A912" s="92" t="s">
        <v>2289</v>
      </c>
      <c r="B912" s="93" t="s">
        <v>157</v>
      </c>
      <c r="C912" s="93" t="s">
        <v>2291</v>
      </c>
      <c r="D912" s="89" t="s">
        <v>2290</v>
      </c>
    </row>
    <row r="913" spans="1:4" x14ac:dyDescent="0.3">
      <c r="A913" s="92" t="s">
        <v>298</v>
      </c>
      <c r="B913" s="93" t="s">
        <v>162</v>
      </c>
      <c r="C913" s="93" t="s">
        <v>2292</v>
      </c>
      <c r="D913" s="89" t="s">
        <v>408</v>
      </c>
    </row>
    <row r="914" spans="1:4" x14ac:dyDescent="0.3">
      <c r="A914" s="92" t="s">
        <v>2293</v>
      </c>
      <c r="B914" s="93" t="s">
        <v>158</v>
      </c>
      <c r="C914" s="93" t="s">
        <v>2294</v>
      </c>
      <c r="D914" s="89" t="s">
        <v>745</v>
      </c>
    </row>
    <row r="915" spans="1:4" x14ac:dyDescent="0.3">
      <c r="A915" s="92" t="s">
        <v>2295</v>
      </c>
      <c r="B915" s="93" t="s">
        <v>164</v>
      </c>
      <c r="C915" s="93" t="s">
        <v>2296</v>
      </c>
      <c r="D915" s="89" t="s">
        <v>405</v>
      </c>
    </row>
    <row r="916" spans="1:4" x14ac:dyDescent="0.3">
      <c r="A916" s="92" t="s">
        <v>299</v>
      </c>
      <c r="B916" s="93" t="s">
        <v>164</v>
      </c>
      <c r="C916" s="93" t="s">
        <v>2297</v>
      </c>
      <c r="D916" s="89" t="s">
        <v>408</v>
      </c>
    </row>
    <row r="917" spans="1:4" x14ac:dyDescent="0.3">
      <c r="A917" s="92" t="s">
        <v>2298</v>
      </c>
      <c r="B917" s="93" t="s">
        <v>158</v>
      </c>
      <c r="C917" s="93" t="s">
        <v>2300</v>
      </c>
      <c r="D917" s="89" t="s">
        <v>2299</v>
      </c>
    </row>
    <row r="918" spans="1:4" x14ac:dyDescent="0.3">
      <c r="A918" s="92" t="s">
        <v>2301</v>
      </c>
      <c r="B918" s="93" t="s">
        <v>158</v>
      </c>
      <c r="C918" s="93" t="s">
        <v>2303</v>
      </c>
      <c r="D918" s="89" t="s">
        <v>2302</v>
      </c>
    </row>
    <row r="919" spans="1:4" x14ac:dyDescent="0.3">
      <c r="A919" s="92" t="s">
        <v>2304</v>
      </c>
      <c r="B919" s="93" t="s">
        <v>158</v>
      </c>
      <c r="C919" s="93" t="s">
        <v>2306</v>
      </c>
      <c r="D919" s="89" t="s">
        <v>2305</v>
      </c>
    </row>
    <row r="920" spans="1:4" x14ac:dyDescent="0.3">
      <c r="A920" s="92" t="s">
        <v>2307</v>
      </c>
      <c r="B920" s="93" t="s">
        <v>158</v>
      </c>
      <c r="C920" s="93" t="s">
        <v>2308</v>
      </c>
      <c r="D920" s="89" t="s">
        <v>463</v>
      </c>
    </row>
    <row r="921" spans="1:4" x14ac:dyDescent="0.3">
      <c r="A921" s="92" t="s">
        <v>300</v>
      </c>
      <c r="B921" s="93" t="s">
        <v>158</v>
      </c>
      <c r="C921" s="93" t="s">
        <v>2309</v>
      </c>
      <c r="D921" s="89" t="s">
        <v>408</v>
      </c>
    </row>
    <row r="922" spans="1:4" x14ac:dyDescent="0.3">
      <c r="A922" s="92" t="s">
        <v>2310</v>
      </c>
      <c r="B922" s="93" t="s">
        <v>164</v>
      </c>
      <c r="C922" s="93" t="s">
        <v>2311</v>
      </c>
      <c r="D922" s="89" t="s">
        <v>463</v>
      </c>
    </row>
    <row r="923" spans="1:4" x14ac:dyDescent="0.3">
      <c r="A923" s="92" t="s">
        <v>2312</v>
      </c>
      <c r="B923" s="93" t="s">
        <v>164</v>
      </c>
      <c r="C923" s="93" t="s">
        <v>2313</v>
      </c>
      <c r="D923" s="89" t="s">
        <v>594</v>
      </c>
    </row>
    <row r="924" spans="1:4" x14ac:dyDescent="0.3">
      <c r="A924" s="92" t="s">
        <v>2314</v>
      </c>
      <c r="B924" s="93" t="s">
        <v>162</v>
      </c>
      <c r="C924" s="93" t="s">
        <v>2316</v>
      </c>
      <c r="D924" s="89" t="s">
        <v>2315</v>
      </c>
    </row>
    <row r="925" spans="1:4" x14ac:dyDescent="0.3">
      <c r="A925" s="92" t="s">
        <v>3559</v>
      </c>
      <c r="B925" s="93" t="s">
        <v>169</v>
      </c>
      <c r="C925" s="93" t="s">
        <v>3560</v>
      </c>
      <c r="D925" s="89" t="s">
        <v>817</v>
      </c>
    </row>
    <row r="926" spans="1:4" x14ac:dyDescent="0.3">
      <c r="A926" s="92" t="s">
        <v>3561</v>
      </c>
      <c r="B926" s="93" t="s">
        <v>158</v>
      </c>
      <c r="C926" s="93" t="s">
        <v>3562</v>
      </c>
      <c r="D926" s="89" t="s">
        <v>461</v>
      </c>
    </row>
    <row r="927" spans="1:4" x14ac:dyDescent="0.3">
      <c r="A927" s="92" t="s">
        <v>3563</v>
      </c>
      <c r="B927" s="93" t="s">
        <v>169</v>
      </c>
      <c r="C927" s="93" t="s">
        <v>3564</v>
      </c>
      <c r="D927" s="89" t="s">
        <v>3174</v>
      </c>
    </row>
    <row r="928" spans="1:4" x14ac:dyDescent="0.3">
      <c r="A928" s="92" t="s">
        <v>2317</v>
      </c>
      <c r="B928" s="93" t="s">
        <v>164</v>
      </c>
      <c r="C928" s="93" t="s">
        <v>2318</v>
      </c>
      <c r="D928" s="89" t="s">
        <v>408</v>
      </c>
    </row>
    <row r="929" spans="1:4" x14ac:dyDescent="0.3">
      <c r="A929" s="92" t="s">
        <v>2319</v>
      </c>
      <c r="B929" s="93" t="s">
        <v>164</v>
      </c>
      <c r="C929" s="93" t="s">
        <v>2321</v>
      </c>
      <c r="D929" s="89" t="s">
        <v>2320</v>
      </c>
    </row>
    <row r="930" spans="1:4" x14ac:dyDescent="0.3">
      <c r="A930" s="92" t="s">
        <v>2322</v>
      </c>
      <c r="B930" s="93" t="s">
        <v>164</v>
      </c>
      <c r="C930" s="93" t="s">
        <v>2324</v>
      </c>
      <c r="D930" s="89" t="s">
        <v>2323</v>
      </c>
    </row>
    <row r="931" spans="1:4" x14ac:dyDescent="0.3">
      <c r="A931" s="92" t="s">
        <v>2325</v>
      </c>
      <c r="B931" s="93" t="s">
        <v>157</v>
      </c>
      <c r="C931" s="93" t="s">
        <v>2327</v>
      </c>
      <c r="D931" s="89" t="s">
        <v>2326</v>
      </c>
    </row>
    <row r="932" spans="1:4" x14ac:dyDescent="0.3">
      <c r="A932" s="92" t="s">
        <v>2328</v>
      </c>
      <c r="B932" s="93" t="s">
        <v>164</v>
      </c>
      <c r="C932" s="93" t="s">
        <v>2330</v>
      </c>
      <c r="D932" s="89" t="s">
        <v>2329</v>
      </c>
    </row>
    <row r="933" spans="1:4" x14ac:dyDescent="0.3">
      <c r="A933" s="92" t="s">
        <v>2331</v>
      </c>
      <c r="B933" s="93" t="s">
        <v>164</v>
      </c>
      <c r="C933" s="93" t="s">
        <v>2333</v>
      </c>
      <c r="D933" s="89" t="s">
        <v>2332</v>
      </c>
    </row>
    <row r="934" spans="1:4" x14ac:dyDescent="0.3">
      <c r="A934" s="92" t="s">
        <v>2334</v>
      </c>
      <c r="B934" s="93" t="s">
        <v>157</v>
      </c>
      <c r="C934" s="93" t="s">
        <v>2336</v>
      </c>
      <c r="D934" s="89" t="s">
        <v>2335</v>
      </c>
    </row>
    <row r="935" spans="1:4" x14ac:dyDescent="0.3">
      <c r="A935" s="92" t="s">
        <v>2337</v>
      </c>
      <c r="B935" s="93" t="s">
        <v>157</v>
      </c>
      <c r="C935" s="93" t="s">
        <v>2339</v>
      </c>
      <c r="D935" s="89" t="s">
        <v>2338</v>
      </c>
    </row>
    <row r="936" spans="1:4" x14ac:dyDescent="0.3">
      <c r="A936" s="92" t="s">
        <v>3565</v>
      </c>
      <c r="B936" s="93" t="s">
        <v>169</v>
      </c>
      <c r="C936" s="93" t="s">
        <v>3566</v>
      </c>
      <c r="D936" s="89" t="s">
        <v>3567</v>
      </c>
    </row>
    <row r="937" spans="1:4" x14ac:dyDescent="0.3">
      <c r="A937" s="92" t="s">
        <v>2340</v>
      </c>
      <c r="B937" s="93" t="s">
        <v>157</v>
      </c>
      <c r="C937" s="93" t="s">
        <v>2342</v>
      </c>
      <c r="D937" s="89" t="s">
        <v>2341</v>
      </c>
    </row>
    <row r="938" spans="1:4" x14ac:dyDescent="0.3">
      <c r="A938" s="92" t="s">
        <v>2343</v>
      </c>
      <c r="B938" s="93" t="s">
        <v>164</v>
      </c>
      <c r="C938" s="93" t="s">
        <v>2345</v>
      </c>
      <c r="D938" s="89" t="s">
        <v>2344</v>
      </c>
    </row>
    <row r="939" spans="1:4" x14ac:dyDescent="0.3">
      <c r="A939" s="92" t="s">
        <v>2346</v>
      </c>
      <c r="B939" s="93" t="s">
        <v>164</v>
      </c>
      <c r="C939" s="93" t="s">
        <v>2348</v>
      </c>
      <c r="D939" s="89" t="s">
        <v>2347</v>
      </c>
    </row>
    <row r="940" spans="1:4" x14ac:dyDescent="0.3">
      <c r="A940" s="92" t="s">
        <v>2349</v>
      </c>
      <c r="B940" s="93" t="s">
        <v>162</v>
      </c>
      <c r="C940" s="93" t="s">
        <v>2350</v>
      </c>
      <c r="D940" s="89" t="s">
        <v>494</v>
      </c>
    </row>
    <row r="941" spans="1:4" x14ac:dyDescent="0.3">
      <c r="A941" s="92" t="s">
        <v>2351</v>
      </c>
      <c r="B941" s="93" t="s">
        <v>157</v>
      </c>
      <c r="C941" s="93" t="s">
        <v>2353</v>
      </c>
      <c r="D941" s="89" t="s">
        <v>2352</v>
      </c>
    </row>
    <row r="942" spans="1:4" x14ac:dyDescent="0.3">
      <c r="A942" s="92" t="s">
        <v>301</v>
      </c>
      <c r="B942" s="93" t="s">
        <v>157</v>
      </c>
      <c r="C942" s="93" t="s">
        <v>2354</v>
      </c>
      <c r="D942" s="89" t="s">
        <v>408</v>
      </c>
    </row>
    <row r="943" spans="1:4" x14ac:dyDescent="0.3">
      <c r="A943" s="92" t="s">
        <v>2355</v>
      </c>
      <c r="B943" s="93" t="s">
        <v>158</v>
      </c>
      <c r="C943" s="93" t="s">
        <v>2356</v>
      </c>
      <c r="D943" s="89" t="s">
        <v>408</v>
      </c>
    </row>
    <row r="944" spans="1:4" x14ac:dyDescent="0.3">
      <c r="A944" s="92" t="s">
        <v>2357</v>
      </c>
      <c r="B944" s="93" t="s">
        <v>158</v>
      </c>
      <c r="C944" s="93" t="s">
        <v>2359</v>
      </c>
      <c r="D944" s="89" t="s">
        <v>2358</v>
      </c>
    </row>
    <row r="945" spans="1:4" x14ac:dyDescent="0.3">
      <c r="A945" s="92" t="s">
        <v>2360</v>
      </c>
      <c r="B945" s="93" t="s">
        <v>158</v>
      </c>
      <c r="C945" s="93" t="s">
        <v>2362</v>
      </c>
      <c r="D945" s="89" t="s">
        <v>2361</v>
      </c>
    </row>
    <row r="946" spans="1:4" x14ac:dyDescent="0.3">
      <c r="A946" s="92" t="s">
        <v>302</v>
      </c>
      <c r="B946" s="93" t="s">
        <v>158</v>
      </c>
      <c r="C946" s="93" t="s">
        <v>2363</v>
      </c>
      <c r="D946" s="89" t="s">
        <v>408</v>
      </c>
    </row>
    <row r="947" spans="1:4" x14ac:dyDescent="0.3">
      <c r="A947" s="92" t="s">
        <v>303</v>
      </c>
      <c r="B947" s="93" t="s">
        <v>158</v>
      </c>
      <c r="C947" s="93" t="s">
        <v>2364</v>
      </c>
      <c r="D947" s="89" t="s">
        <v>408</v>
      </c>
    </row>
    <row r="948" spans="1:4" x14ac:dyDescent="0.3">
      <c r="A948" s="92" t="s">
        <v>3568</v>
      </c>
      <c r="B948" s="93" t="s">
        <v>157</v>
      </c>
      <c r="C948" s="93" t="s">
        <v>3569</v>
      </c>
      <c r="D948" s="89" t="s">
        <v>408</v>
      </c>
    </row>
    <row r="949" spans="1:4" x14ac:dyDescent="0.3">
      <c r="A949" s="92" t="s">
        <v>2365</v>
      </c>
      <c r="B949" s="93" t="s">
        <v>158</v>
      </c>
      <c r="C949" s="93" t="s">
        <v>2366</v>
      </c>
      <c r="D949" s="89" t="s">
        <v>408</v>
      </c>
    </row>
    <row r="950" spans="1:4" x14ac:dyDescent="0.3">
      <c r="A950" s="92" t="s">
        <v>2367</v>
      </c>
      <c r="B950" s="93" t="s">
        <v>158</v>
      </c>
      <c r="C950" s="93" t="s">
        <v>2368</v>
      </c>
      <c r="D950" s="89" t="s">
        <v>408</v>
      </c>
    </row>
    <row r="951" spans="1:4" x14ac:dyDescent="0.3">
      <c r="A951" s="92" t="s">
        <v>2369</v>
      </c>
      <c r="B951" s="93" t="s">
        <v>157</v>
      </c>
      <c r="C951" s="93" t="s">
        <v>2371</v>
      </c>
      <c r="D951" s="89" t="s">
        <v>2370</v>
      </c>
    </row>
    <row r="952" spans="1:4" x14ac:dyDescent="0.3">
      <c r="A952" s="92" t="s">
        <v>304</v>
      </c>
      <c r="B952" s="93" t="s">
        <v>157</v>
      </c>
      <c r="C952" s="93" t="s">
        <v>2373</v>
      </c>
      <c r="D952" s="89" t="s">
        <v>2372</v>
      </c>
    </row>
    <row r="953" spans="1:4" x14ac:dyDescent="0.3">
      <c r="A953" s="92" t="s">
        <v>2374</v>
      </c>
      <c r="B953" s="93" t="s">
        <v>169</v>
      </c>
      <c r="C953" s="93" t="s">
        <v>2375</v>
      </c>
      <c r="D953" s="89" t="s">
        <v>408</v>
      </c>
    </row>
    <row r="954" spans="1:4" x14ac:dyDescent="0.3">
      <c r="A954" s="92" t="s">
        <v>2376</v>
      </c>
      <c r="B954" s="93" t="s">
        <v>164</v>
      </c>
      <c r="C954" s="93" t="s">
        <v>2377</v>
      </c>
      <c r="D954" s="89" t="s">
        <v>1070</v>
      </c>
    </row>
    <row r="955" spans="1:4" x14ac:dyDescent="0.3">
      <c r="A955" s="92" t="s">
        <v>3570</v>
      </c>
      <c r="B955" s="93" t="s">
        <v>169</v>
      </c>
      <c r="C955" s="93" t="s">
        <v>3571</v>
      </c>
      <c r="D955" s="89" t="s">
        <v>408</v>
      </c>
    </row>
    <row r="956" spans="1:4" x14ac:dyDescent="0.3">
      <c r="A956" s="92" t="s">
        <v>2378</v>
      </c>
      <c r="B956" s="93" t="s">
        <v>157</v>
      </c>
      <c r="C956" s="93" t="s">
        <v>2380</v>
      </c>
      <c r="D956" s="89" t="s">
        <v>2379</v>
      </c>
    </row>
    <row r="957" spans="1:4" x14ac:dyDescent="0.3">
      <c r="A957" s="92" t="s">
        <v>2381</v>
      </c>
      <c r="B957" s="93" t="s">
        <v>157</v>
      </c>
      <c r="C957" s="93" t="s">
        <v>2383</v>
      </c>
      <c r="D957" s="89" t="s">
        <v>2382</v>
      </c>
    </row>
    <row r="958" spans="1:4" x14ac:dyDescent="0.3">
      <c r="A958" s="92" t="s">
        <v>305</v>
      </c>
      <c r="B958" s="93" t="s">
        <v>157</v>
      </c>
      <c r="C958" s="93" t="s">
        <v>2385</v>
      </c>
      <c r="D958" s="89" t="s">
        <v>2384</v>
      </c>
    </row>
    <row r="959" spans="1:4" x14ac:dyDescent="0.3">
      <c r="A959" s="92" t="s">
        <v>2386</v>
      </c>
      <c r="B959" s="93" t="s">
        <v>158</v>
      </c>
      <c r="C959" s="93" t="s">
        <v>2388</v>
      </c>
      <c r="D959" s="89" t="s">
        <v>2387</v>
      </c>
    </row>
    <row r="960" spans="1:4" x14ac:dyDescent="0.3">
      <c r="A960" s="92" t="s">
        <v>2389</v>
      </c>
      <c r="B960" s="93" t="s">
        <v>157</v>
      </c>
      <c r="C960" s="93" t="s">
        <v>2391</v>
      </c>
      <c r="D960" s="89" t="s">
        <v>2390</v>
      </c>
    </row>
    <row r="961" spans="1:4" x14ac:dyDescent="0.3">
      <c r="A961" s="92" t="s">
        <v>3572</v>
      </c>
      <c r="B961" s="93" t="s">
        <v>159</v>
      </c>
      <c r="C961" s="93" t="s">
        <v>3573</v>
      </c>
      <c r="D961" s="89" t="s">
        <v>1863</v>
      </c>
    </row>
    <row r="962" spans="1:4" x14ac:dyDescent="0.3">
      <c r="A962" s="92" t="s">
        <v>2392</v>
      </c>
      <c r="B962" s="93" t="s">
        <v>157</v>
      </c>
      <c r="C962" s="93" t="s">
        <v>2394</v>
      </c>
      <c r="D962" s="89" t="s">
        <v>2393</v>
      </c>
    </row>
    <row r="963" spans="1:4" x14ac:dyDescent="0.3">
      <c r="A963" s="92" t="s">
        <v>2395</v>
      </c>
      <c r="B963" s="93" t="s">
        <v>157</v>
      </c>
      <c r="C963" s="93" t="s">
        <v>2396</v>
      </c>
      <c r="D963" s="89" t="s">
        <v>1336</v>
      </c>
    </row>
    <row r="964" spans="1:4" x14ac:dyDescent="0.3">
      <c r="A964" s="92" t="s">
        <v>2397</v>
      </c>
      <c r="B964" s="93" t="s">
        <v>159</v>
      </c>
      <c r="C964" s="93" t="s">
        <v>2398</v>
      </c>
      <c r="D964" s="89" t="s">
        <v>408</v>
      </c>
    </row>
    <row r="965" spans="1:4" x14ac:dyDescent="0.3">
      <c r="A965" s="92" t="s">
        <v>2399</v>
      </c>
      <c r="B965" s="93" t="s">
        <v>158</v>
      </c>
      <c r="C965" s="93" t="s">
        <v>2401</v>
      </c>
      <c r="D965" s="89" t="s">
        <v>2400</v>
      </c>
    </row>
    <row r="966" spans="1:4" x14ac:dyDescent="0.3">
      <c r="A966" s="92" t="s">
        <v>2402</v>
      </c>
      <c r="B966" s="93" t="s">
        <v>158</v>
      </c>
      <c r="C966" s="93" t="s">
        <v>2403</v>
      </c>
      <c r="D966" s="89" t="s">
        <v>461</v>
      </c>
    </row>
    <row r="967" spans="1:4" x14ac:dyDescent="0.3">
      <c r="A967" s="92" t="s">
        <v>3574</v>
      </c>
      <c r="B967" s="93" t="s">
        <v>158</v>
      </c>
      <c r="C967" s="93" t="s">
        <v>3575</v>
      </c>
      <c r="D967" s="89" t="s">
        <v>1592</v>
      </c>
    </row>
    <row r="968" spans="1:4" x14ac:dyDescent="0.3">
      <c r="A968" s="92" t="s">
        <v>2404</v>
      </c>
      <c r="B968" s="93" t="s">
        <v>158</v>
      </c>
      <c r="C968" s="93" t="s">
        <v>2405</v>
      </c>
      <c r="D968" s="89" t="s">
        <v>408</v>
      </c>
    </row>
    <row r="969" spans="1:4" x14ac:dyDescent="0.3">
      <c r="A969" s="92" t="s">
        <v>3576</v>
      </c>
      <c r="B969" s="93" t="s">
        <v>164</v>
      </c>
      <c r="C969" s="93" t="s">
        <v>3577</v>
      </c>
      <c r="D969" s="89" t="s">
        <v>408</v>
      </c>
    </row>
    <row r="970" spans="1:4" x14ac:dyDescent="0.3">
      <c r="A970" s="92" t="s">
        <v>306</v>
      </c>
      <c r="B970" s="93" t="s">
        <v>157</v>
      </c>
      <c r="C970" s="93" t="s">
        <v>2407</v>
      </c>
      <c r="D970" s="89" t="s">
        <v>2406</v>
      </c>
    </row>
    <row r="971" spans="1:4" x14ac:dyDescent="0.3">
      <c r="A971" s="92" t="s">
        <v>3578</v>
      </c>
      <c r="B971" s="93" t="s">
        <v>157</v>
      </c>
      <c r="C971" s="93" t="s">
        <v>3579</v>
      </c>
      <c r="D971" s="89" t="s">
        <v>483</v>
      </c>
    </row>
    <row r="972" spans="1:4" x14ac:dyDescent="0.3">
      <c r="A972" s="92" t="s">
        <v>3580</v>
      </c>
      <c r="B972" s="93" t="s">
        <v>162</v>
      </c>
      <c r="C972" s="93" t="s">
        <v>3581</v>
      </c>
      <c r="D972" s="89" t="s">
        <v>614</v>
      </c>
    </row>
    <row r="973" spans="1:4" x14ac:dyDescent="0.3">
      <c r="A973" s="92" t="s">
        <v>2408</v>
      </c>
      <c r="B973" s="93" t="s">
        <v>158</v>
      </c>
      <c r="C973" s="93" t="s">
        <v>2409</v>
      </c>
      <c r="D973" s="89" t="s">
        <v>408</v>
      </c>
    </row>
    <row r="974" spans="1:4" x14ac:dyDescent="0.3">
      <c r="A974" s="92" t="s">
        <v>2410</v>
      </c>
      <c r="B974" s="93" t="s">
        <v>162</v>
      </c>
      <c r="C974" s="93" t="s">
        <v>2411</v>
      </c>
      <c r="D974" s="89" t="s">
        <v>408</v>
      </c>
    </row>
    <row r="975" spans="1:4" x14ac:dyDescent="0.3">
      <c r="A975" s="92" t="s">
        <v>2412</v>
      </c>
      <c r="B975" s="93" t="s">
        <v>158</v>
      </c>
      <c r="C975" s="93" t="s">
        <v>2413</v>
      </c>
      <c r="D975" s="89" t="s">
        <v>408</v>
      </c>
    </row>
    <row r="976" spans="1:4" x14ac:dyDescent="0.3">
      <c r="A976" s="92" t="s">
        <v>2414</v>
      </c>
      <c r="B976" s="93" t="s">
        <v>162</v>
      </c>
      <c r="C976" s="93" t="s">
        <v>2416</v>
      </c>
      <c r="D976" s="89" t="s">
        <v>2415</v>
      </c>
    </row>
    <row r="977" spans="1:4" x14ac:dyDescent="0.3">
      <c r="A977" s="92" t="s">
        <v>2417</v>
      </c>
      <c r="B977" s="93" t="s">
        <v>158</v>
      </c>
      <c r="C977" s="93" t="s">
        <v>2418</v>
      </c>
      <c r="D977" s="89" t="s">
        <v>408</v>
      </c>
    </row>
    <row r="978" spans="1:4" x14ac:dyDescent="0.3">
      <c r="A978" s="92" t="s">
        <v>2419</v>
      </c>
      <c r="B978" s="93" t="s">
        <v>164</v>
      </c>
      <c r="C978" s="93" t="s">
        <v>2421</v>
      </c>
      <c r="D978" s="89" t="s">
        <v>2420</v>
      </c>
    </row>
    <row r="979" spans="1:4" x14ac:dyDescent="0.3">
      <c r="A979" s="92" t="s">
        <v>307</v>
      </c>
      <c r="B979" s="93" t="s">
        <v>157</v>
      </c>
      <c r="C979" s="93" t="s">
        <v>2423</v>
      </c>
      <c r="D979" s="89" t="s">
        <v>2422</v>
      </c>
    </row>
    <row r="980" spans="1:4" x14ac:dyDescent="0.3">
      <c r="A980" s="92" t="s">
        <v>308</v>
      </c>
      <c r="B980" s="93" t="s">
        <v>157</v>
      </c>
      <c r="C980" s="93" t="s">
        <v>2425</v>
      </c>
      <c r="D980" s="89" t="s">
        <v>2424</v>
      </c>
    </row>
    <row r="981" spans="1:4" x14ac:dyDescent="0.3">
      <c r="A981" s="92" t="s">
        <v>2426</v>
      </c>
      <c r="B981" s="93" t="s">
        <v>162</v>
      </c>
      <c r="C981" s="93" t="s">
        <v>2428</v>
      </c>
      <c r="D981" s="89" t="s">
        <v>2427</v>
      </c>
    </row>
    <row r="982" spans="1:4" x14ac:dyDescent="0.3">
      <c r="A982" s="92" t="s">
        <v>309</v>
      </c>
      <c r="B982" s="93" t="s">
        <v>157</v>
      </c>
      <c r="C982" s="93" t="s">
        <v>2430</v>
      </c>
      <c r="D982" s="89" t="s">
        <v>2429</v>
      </c>
    </row>
    <row r="983" spans="1:4" x14ac:dyDescent="0.3">
      <c r="A983" s="92" t="s">
        <v>2431</v>
      </c>
      <c r="B983" s="93" t="s">
        <v>157</v>
      </c>
      <c r="C983" s="93" t="s">
        <v>2433</v>
      </c>
      <c r="D983" s="89" t="s">
        <v>2432</v>
      </c>
    </row>
    <row r="984" spans="1:4" x14ac:dyDescent="0.3">
      <c r="A984" s="92" t="s">
        <v>2434</v>
      </c>
      <c r="B984" s="93" t="s">
        <v>157</v>
      </c>
      <c r="C984" s="93" t="s">
        <v>2436</v>
      </c>
      <c r="D984" s="89" t="s">
        <v>2435</v>
      </c>
    </row>
    <row r="985" spans="1:4" x14ac:dyDescent="0.3">
      <c r="A985" s="92" t="s">
        <v>2437</v>
      </c>
      <c r="B985" s="93" t="s">
        <v>162</v>
      </c>
      <c r="C985" s="93" t="s">
        <v>2439</v>
      </c>
      <c r="D985" s="89" t="s">
        <v>2438</v>
      </c>
    </row>
    <row r="986" spans="1:4" x14ac:dyDescent="0.3">
      <c r="A986" s="92" t="s">
        <v>2440</v>
      </c>
      <c r="B986" s="93" t="s">
        <v>157</v>
      </c>
      <c r="C986" s="93" t="s">
        <v>2441</v>
      </c>
      <c r="D986" s="89" t="s">
        <v>2424</v>
      </c>
    </row>
    <row r="987" spans="1:4" x14ac:dyDescent="0.3">
      <c r="A987" s="92" t="s">
        <v>3582</v>
      </c>
      <c r="B987" s="93" t="s">
        <v>159</v>
      </c>
      <c r="C987" s="93" t="s">
        <v>3583</v>
      </c>
      <c r="D987" s="89" t="s">
        <v>408</v>
      </c>
    </row>
    <row r="988" spans="1:4" x14ac:dyDescent="0.3">
      <c r="A988" s="92" t="s">
        <v>2442</v>
      </c>
      <c r="B988" s="93" t="s">
        <v>157</v>
      </c>
      <c r="C988" s="93" t="s">
        <v>2443</v>
      </c>
      <c r="D988" s="89" t="s">
        <v>403</v>
      </c>
    </row>
    <row r="989" spans="1:4" x14ac:dyDescent="0.3">
      <c r="A989" s="92" t="s">
        <v>2444</v>
      </c>
      <c r="B989" s="93" t="s">
        <v>158</v>
      </c>
      <c r="C989" s="93" t="s">
        <v>2445</v>
      </c>
      <c r="D989" s="89" t="s">
        <v>408</v>
      </c>
    </row>
    <row r="990" spans="1:4" x14ac:dyDescent="0.3">
      <c r="A990" s="92" t="s">
        <v>3584</v>
      </c>
      <c r="B990" s="93" t="s">
        <v>162</v>
      </c>
      <c r="C990" s="93" t="s">
        <v>3585</v>
      </c>
      <c r="D990" s="89" t="s">
        <v>3586</v>
      </c>
    </row>
    <row r="991" spans="1:4" x14ac:dyDescent="0.3">
      <c r="A991" s="92" t="s">
        <v>2446</v>
      </c>
      <c r="B991" s="93" t="s">
        <v>158</v>
      </c>
      <c r="C991" s="93" t="s">
        <v>2447</v>
      </c>
      <c r="D991" s="89" t="s">
        <v>408</v>
      </c>
    </row>
    <row r="992" spans="1:4" x14ac:dyDescent="0.3">
      <c r="A992" s="92" t="s">
        <v>2448</v>
      </c>
      <c r="B992" s="93" t="s">
        <v>162</v>
      </c>
      <c r="C992" s="93" t="s">
        <v>533</v>
      </c>
      <c r="D992" s="89" t="s">
        <v>1378</v>
      </c>
    </row>
    <row r="993" spans="1:4" x14ac:dyDescent="0.3">
      <c r="A993" s="92" t="s">
        <v>2449</v>
      </c>
      <c r="B993" s="93" t="s">
        <v>158</v>
      </c>
      <c r="C993" s="93" t="s">
        <v>2450</v>
      </c>
      <c r="D993" s="89" t="s">
        <v>408</v>
      </c>
    </row>
    <row r="994" spans="1:4" x14ac:dyDescent="0.3">
      <c r="A994" s="92" t="s">
        <v>2451</v>
      </c>
      <c r="B994" s="93" t="s">
        <v>164</v>
      </c>
      <c r="C994" s="93" t="s">
        <v>2452</v>
      </c>
      <c r="D994" s="89" t="s">
        <v>1610</v>
      </c>
    </row>
    <row r="995" spans="1:4" x14ac:dyDescent="0.3">
      <c r="A995" s="92" t="s">
        <v>2453</v>
      </c>
      <c r="B995" s="93" t="s">
        <v>157</v>
      </c>
      <c r="C995" s="93" t="s">
        <v>2454</v>
      </c>
      <c r="D995" s="89" t="s">
        <v>408</v>
      </c>
    </row>
    <row r="996" spans="1:4" x14ac:dyDescent="0.3">
      <c r="A996" s="92" t="s">
        <v>310</v>
      </c>
      <c r="B996" s="93" t="s">
        <v>162</v>
      </c>
      <c r="C996" s="93" t="s">
        <v>2455</v>
      </c>
      <c r="D996" s="89" t="s">
        <v>408</v>
      </c>
    </row>
    <row r="997" spans="1:4" x14ac:dyDescent="0.3">
      <c r="A997" s="92" t="s">
        <v>3587</v>
      </c>
      <c r="B997" s="93" t="s">
        <v>158</v>
      </c>
      <c r="C997" s="93" t="s">
        <v>3588</v>
      </c>
      <c r="D997" s="89" t="s">
        <v>3589</v>
      </c>
    </row>
    <row r="998" spans="1:4" x14ac:dyDescent="0.3">
      <c r="A998" s="92" t="s">
        <v>2456</v>
      </c>
      <c r="B998" s="93" t="s">
        <v>162</v>
      </c>
      <c r="C998" s="93" t="s">
        <v>2457</v>
      </c>
      <c r="D998" s="89" t="s">
        <v>403</v>
      </c>
    </row>
    <row r="999" spans="1:4" x14ac:dyDescent="0.3">
      <c r="A999" s="92" t="s">
        <v>2458</v>
      </c>
      <c r="B999" s="93" t="s">
        <v>157</v>
      </c>
      <c r="C999" s="93" t="s">
        <v>2459</v>
      </c>
      <c r="D999" s="89" t="s">
        <v>408</v>
      </c>
    </row>
    <row r="1000" spans="1:4" x14ac:dyDescent="0.3">
      <c r="A1000" s="92" t="s">
        <v>311</v>
      </c>
      <c r="B1000" s="93" t="s">
        <v>158</v>
      </c>
      <c r="C1000" s="93" t="s">
        <v>2460</v>
      </c>
      <c r="D1000" s="89" t="s">
        <v>408</v>
      </c>
    </row>
    <row r="1001" spans="1:4" x14ac:dyDescent="0.3">
      <c r="A1001" s="92" t="s">
        <v>2461</v>
      </c>
      <c r="B1001" s="93" t="s">
        <v>164</v>
      </c>
      <c r="C1001" s="93" t="s">
        <v>2463</v>
      </c>
      <c r="D1001" s="89" t="s">
        <v>2462</v>
      </c>
    </row>
    <row r="1002" spans="1:4" x14ac:dyDescent="0.3">
      <c r="A1002" s="92" t="s">
        <v>3590</v>
      </c>
      <c r="B1002" s="93" t="s">
        <v>169</v>
      </c>
      <c r="C1002" s="93" t="s">
        <v>3591</v>
      </c>
      <c r="D1002" s="89" t="s">
        <v>1193</v>
      </c>
    </row>
    <row r="1003" spans="1:4" x14ac:dyDescent="0.3">
      <c r="A1003" s="92" t="s">
        <v>3592</v>
      </c>
      <c r="B1003" s="93" t="s">
        <v>159</v>
      </c>
      <c r="C1003" s="93" t="s">
        <v>3593</v>
      </c>
      <c r="D1003" s="89" t="s">
        <v>408</v>
      </c>
    </row>
    <row r="1004" spans="1:4" x14ac:dyDescent="0.3">
      <c r="A1004" s="92" t="s">
        <v>2464</v>
      </c>
      <c r="B1004" s="93" t="s">
        <v>157</v>
      </c>
      <c r="C1004" s="93" t="s">
        <v>2465</v>
      </c>
      <c r="D1004" s="89" t="s">
        <v>699</v>
      </c>
    </row>
    <row r="1005" spans="1:4" x14ac:dyDescent="0.3">
      <c r="A1005" s="92" t="s">
        <v>312</v>
      </c>
      <c r="B1005" s="93" t="s">
        <v>162</v>
      </c>
      <c r="C1005" s="93" t="s">
        <v>2466</v>
      </c>
      <c r="D1005" s="89" t="s">
        <v>408</v>
      </c>
    </row>
    <row r="1006" spans="1:4" x14ac:dyDescent="0.3">
      <c r="A1006" s="92" t="s">
        <v>2467</v>
      </c>
      <c r="B1006" s="93" t="s">
        <v>157</v>
      </c>
      <c r="C1006" s="93" t="s">
        <v>2468</v>
      </c>
      <c r="D1006" s="89" t="s">
        <v>408</v>
      </c>
    </row>
    <row r="1007" spans="1:4" x14ac:dyDescent="0.3">
      <c r="A1007" s="92" t="s">
        <v>2469</v>
      </c>
      <c r="B1007" s="93" t="s">
        <v>158</v>
      </c>
      <c r="C1007" s="93" t="s">
        <v>2470</v>
      </c>
      <c r="D1007" s="89" t="s">
        <v>438</v>
      </c>
    </row>
    <row r="1008" spans="1:4" x14ac:dyDescent="0.3">
      <c r="A1008" s="92" t="s">
        <v>313</v>
      </c>
      <c r="B1008" s="93" t="s">
        <v>158</v>
      </c>
      <c r="C1008" s="93" t="s">
        <v>2471</v>
      </c>
      <c r="D1008" s="89" t="s">
        <v>505</v>
      </c>
    </row>
    <row r="1009" spans="1:4" x14ac:dyDescent="0.3">
      <c r="A1009" s="92" t="s">
        <v>2472</v>
      </c>
      <c r="B1009" s="93" t="s">
        <v>158</v>
      </c>
      <c r="C1009" s="93" t="s">
        <v>2473</v>
      </c>
      <c r="D1009" s="89" t="s">
        <v>408</v>
      </c>
    </row>
    <row r="1010" spans="1:4" x14ac:dyDescent="0.3">
      <c r="A1010" s="92" t="s">
        <v>2474</v>
      </c>
      <c r="B1010" s="93" t="s">
        <v>158</v>
      </c>
      <c r="C1010" s="93" t="s">
        <v>2475</v>
      </c>
      <c r="D1010" s="89" t="s">
        <v>408</v>
      </c>
    </row>
    <row r="1011" spans="1:4" x14ac:dyDescent="0.3">
      <c r="A1011" s="92" t="s">
        <v>3594</v>
      </c>
      <c r="B1011" s="93" t="s">
        <v>169</v>
      </c>
      <c r="C1011" s="93" t="s">
        <v>3595</v>
      </c>
      <c r="D1011" s="89" t="s">
        <v>408</v>
      </c>
    </row>
    <row r="1012" spans="1:4" x14ac:dyDescent="0.3">
      <c r="A1012" s="92" t="s">
        <v>2476</v>
      </c>
      <c r="B1012" s="93" t="s">
        <v>158</v>
      </c>
      <c r="C1012" s="93" t="s">
        <v>2478</v>
      </c>
      <c r="D1012" s="89" t="s">
        <v>2477</v>
      </c>
    </row>
    <row r="1013" spans="1:4" x14ac:dyDescent="0.3">
      <c r="A1013" s="92" t="s">
        <v>2479</v>
      </c>
      <c r="B1013" s="93" t="s">
        <v>162</v>
      </c>
      <c r="C1013" s="93" t="s">
        <v>2481</v>
      </c>
      <c r="D1013" s="89" t="s">
        <v>2480</v>
      </c>
    </row>
    <row r="1014" spans="1:4" x14ac:dyDescent="0.3">
      <c r="A1014" s="92" t="s">
        <v>2482</v>
      </c>
      <c r="B1014" s="93" t="s">
        <v>162</v>
      </c>
      <c r="C1014" s="93" t="s">
        <v>2483</v>
      </c>
      <c r="D1014" s="89" t="s">
        <v>408</v>
      </c>
    </row>
    <row r="1015" spans="1:4" x14ac:dyDescent="0.3">
      <c r="A1015" s="92" t="s">
        <v>3596</v>
      </c>
      <c r="B1015" s="93" t="s">
        <v>158</v>
      </c>
      <c r="C1015" s="93" t="s">
        <v>3597</v>
      </c>
      <c r="D1015" s="89" t="s">
        <v>699</v>
      </c>
    </row>
    <row r="1016" spans="1:4" x14ac:dyDescent="0.3">
      <c r="A1016" s="92" t="s">
        <v>2484</v>
      </c>
      <c r="B1016" s="93" t="s">
        <v>158</v>
      </c>
      <c r="C1016" s="93" t="s">
        <v>2485</v>
      </c>
      <c r="D1016" s="89" t="s">
        <v>408</v>
      </c>
    </row>
    <row r="1017" spans="1:4" x14ac:dyDescent="0.3">
      <c r="A1017" s="92" t="s">
        <v>2486</v>
      </c>
      <c r="B1017" s="93" t="s">
        <v>158</v>
      </c>
      <c r="C1017" s="93" t="s">
        <v>2487</v>
      </c>
      <c r="D1017" s="89" t="s">
        <v>463</v>
      </c>
    </row>
    <row r="1018" spans="1:4" x14ac:dyDescent="0.3">
      <c r="A1018" s="92" t="s">
        <v>2488</v>
      </c>
      <c r="B1018" s="93" t="s">
        <v>164</v>
      </c>
      <c r="C1018" s="93" t="s">
        <v>2490</v>
      </c>
      <c r="D1018" s="89" t="s">
        <v>2489</v>
      </c>
    </row>
    <row r="1019" spans="1:4" x14ac:dyDescent="0.3">
      <c r="A1019" s="92" t="s">
        <v>2491</v>
      </c>
      <c r="B1019" s="93" t="s">
        <v>169</v>
      </c>
      <c r="C1019" s="93" t="s">
        <v>2493</v>
      </c>
      <c r="D1019" s="89" t="s">
        <v>2492</v>
      </c>
    </row>
    <row r="1020" spans="1:4" x14ac:dyDescent="0.3">
      <c r="A1020" s="92" t="s">
        <v>2494</v>
      </c>
      <c r="B1020" s="93" t="s">
        <v>164</v>
      </c>
      <c r="C1020" s="93" t="s">
        <v>2495</v>
      </c>
      <c r="D1020" s="89" t="s">
        <v>408</v>
      </c>
    </row>
    <row r="1021" spans="1:4" x14ac:dyDescent="0.3">
      <c r="A1021" s="92" t="s">
        <v>314</v>
      </c>
      <c r="B1021" s="93" t="s">
        <v>157</v>
      </c>
      <c r="C1021" s="93" t="s">
        <v>2496</v>
      </c>
      <c r="D1021" s="89" t="s">
        <v>408</v>
      </c>
    </row>
    <row r="1022" spans="1:4" x14ac:dyDescent="0.3">
      <c r="A1022" s="92" t="s">
        <v>315</v>
      </c>
      <c r="B1022" s="93" t="s">
        <v>162</v>
      </c>
      <c r="C1022" s="93" t="s">
        <v>2497</v>
      </c>
      <c r="D1022" s="89" t="s">
        <v>1980</v>
      </c>
    </row>
    <row r="1023" spans="1:4" x14ac:dyDescent="0.3">
      <c r="A1023" s="92" t="s">
        <v>2498</v>
      </c>
      <c r="B1023" s="93" t="s">
        <v>158</v>
      </c>
      <c r="C1023" s="93" t="s">
        <v>2499</v>
      </c>
      <c r="D1023" s="89" t="s">
        <v>463</v>
      </c>
    </row>
    <row r="1024" spans="1:4" x14ac:dyDescent="0.3">
      <c r="A1024" s="92" t="s">
        <v>2500</v>
      </c>
      <c r="B1024" s="93" t="s">
        <v>162</v>
      </c>
      <c r="C1024" s="93" t="s">
        <v>2501</v>
      </c>
      <c r="D1024" s="89" t="s">
        <v>463</v>
      </c>
    </row>
    <row r="1025" spans="1:4" x14ac:dyDescent="0.3">
      <c r="A1025" s="92" t="s">
        <v>2502</v>
      </c>
      <c r="B1025" s="93" t="s">
        <v>158</v>
      </c>
      <c r="C1025" s="93" t="s">
        <v>2503</v>
      </c>
      <c r="D1025" s="89" t="s">
        <v>408</v>
      </c>
    </row>
    <row r="1026" spans="1:4" x14ac:dyDescent="0.3">
      <c r="A1026" s="92" t="s">
        <v>2504</v>
      </c>
      <c r="B1026" s="93" t="s">
        <v>164</v>
      </c>
      <c r="C1026" s="93" t="s">
        <v>2506</v>
      </c>
      <c r="D1026" s="89" t="s">
        <v>2505</v>
      </c>
    </row>
    <row r="1027" spans="1:4" x14ac:dyDescent="0.3">
      <c r="A1027" s="92" t="s">
        <v>2507</v>
      </c>
      <c r="B1027" s="93" t="s">
        <v>164</v>
      </c>
      <c r="C1027" s="93" t="s">
        <v>2508</v>
      </c>
      <c r="D1027" s="89" t="s">
        <v>803</v>
      </c>
    </row>
    <row r="1028" spans="1:4" x14ac:dyDescent="0.3">
      <c r="A1028" s="92" t="s">
        <v>316</v>
      </c>
      <c r="B1028" s="93" t="s">
        <v>164</v>
      </c>
      <c r="C1028" s="93" t="s">
        <v>2509</v>
      </c>
      <c r="D1028" s="89" t="s">
        <v>859</v>
      </c>
    </row>
    <row r="1029" spans="1:4" x14ac:dyDescent="0.3">
      <c r="A1029" s="92" t="s">
        <v>2510</v>
      </c>
      <c r="B1029" s="93" t="s">
        <v>164</v>
      </c>
      <c r="C1029" s="93" t="s">
        <v>2511</v>
      </c>
      <c r="D1029" s="89" t="s">
        <v>408</v>
      </c>
    </row>
    <row r="1030" spans="1:4" x14ac:dyDescent="0.3">
      <c r="A1030" s="92" t="s">
        <v>2512</v>
      </c>
      <c r="B1030" s="93" t="s">
        <v>164</v>
      </c>
      <c r="C1030" s="93" t="s">
        <v>2513</v>
      </c>
      <c r="D1030" s="89" t="s">
        <v>405</v>
      </c>
    </row>
    <row r="1031" spans="1:4" x14ac:dyDescent="0.3">
      <c r="A1031" s="92" t="s">
        <v>317</v>
      </c>
      <c r="B1031" s="93" t="s">
        <v>164</v>
      </c>
      <c r="C1031" s="93" t="s">
        <v>2514</v>
      </c>
      <c r="D1031" s="89" t="s">
        <v>405</v>
      </c>
    </row>
    <row r="1032" spans="1:4" x14ac:dyDescent="0.3">
      <c r="A1032" s="92" t="s">
        <v>2515</v>
      </c>
      <c r="B1032" s="93" t="s">
        <v>164</v>
      </c>
      <c r="C1032" s="93" t="s">
        <v>2516</v>
      </c>
      <c r="D1032" s="89" t="s">
        <v>405</v>
      </c>
    </row>
    <row r="1033" spans="1:4" x14ac:dyDescent="0.3">
      <c r="A1033" s="92" t="s">
        <v>2517</v>
      </c>
      <c r="B1033" s="93" t="s">
        <v>164</v>
      </c>
      <c r="C1033" s="93" t="s">
        <v>2519</v>
      </c>
      <c r="D1033" s="89" t="s">
        <v>2518</v>
      </c>
    </row>
    <row r="1034" spans="1:4" x14ac:dyDescent="0.3">
      <c r="A1034" s="92" t="s">
        <v>2520</v>
      </c>
      <c r="B1034" s="93" t="s">
        <v>164</v>
      </c>
      <c r="C1034" s="93" t="s">
        <v>2521</v>
      </c>
      <c r="D1034" s="89" t="s">
        <v>408</v>
      </c>
    </row>
    <row r="1035" spans="1:4" x14ac:dyDescent="0.3">
      <c r="A1035" s="92" t="s">
        <v>2522</v>
      </c>
      <c r="B1035" s="93" t="s">
        <v>164</v>
      </c>
      <c r="C1035" s="93" t="s">
        <v>2523</v>
      </c>
      <c r="D1035" s="89" t="s">
        <v>2175</v>
      </c>
    </row>
    <row r="1036" spans="1:4" x14ac:dyDescent="0.3">
      <c r="A1036" s="92" t="s">
        <v>2524</v>
      </c>
      <c r="B1036" s="93" t="s">
        <v>164</v>
      </c>
      <c r="C1036" s="93" t="s">
        <v>2525</v>
      </c>
      <c r="D1036" s="89" t="s">
        <v>408</v>
      </c>
    </row>
    <row r="1037" spans="1:4" x14ac:dyDescent="0.3">
      <c r="A1037" s="92" t="s">
        <v>2526</v>
      </c>
      <c r="B1037" s="93" t="s">
        <v>164</v>
      </c>
      <c r="C1037" s="93" t="s">
        <v>2527</v>
      </c>
      <c r="D1037" s="89" t="s">
        <v>599</v>
      </c>
    </row>
    <row r="1038" spans="1:4" x14ac:dyDescent="0.3">
      <c r="A1038" s="92" t="s">
        <v>318</v>
      </c>
      <c r="B1038" s="93" t="s">
        <v>164</v>
      </c>
      <c r="C1038" s="93" t="s">
        <v>2529</v>
      </c>
      <c r="D1038" s="89" t="s">
        <v>2528</v>
      </c>
    </row>
    <row r="1039" spans="1:4" x14ac:dyDescent="0.3">
      <c r="A1039" s="92" t="s">
        <v>2530</v>
      </c>
      <c r="B1039" s="93" t="s">
        <v>164</v>
      </c>
      <c r="C1039" s="93" t="s">
        <v>2532</v>
      </c>
      <c r="D1039" s="89" t="s">
        <v>2531</v>
      </c>
    </row>
    <row r="1040" spans="1:4" x14ac:dyDescent="0.3">
      <c r="A1040" s="92" t="s">
        <v>2533</v>
      </c>
      <c r="B1040" s="93" t="s">
        <v>164</v>
      </c>
      <c r="C1040" s="93" t="s">
        <v>2535</v>
      </c>
      <c r="D1040" s="89" t="s">
        <v>2534</v>
      </c>
    </row>
    <row r="1041" spans="1:4" x14ac:dyDescent="0.3">
      <c r="A1041" s="92" t="s">
        <v>2536</v>
      </c>
      <c r="B1041" s="93" t="s">
        <v>164</v>
      </c>
      <c r="C1041" s="93" t="s">
        <v>2537</v>
      </c>
      <c r="D1041" s="89" t="s">
        <v>803</v>
      </c>
    </row>
    <row r="1042" spans="1:4" x14ac:dyDescent="0.3">
      <c r="A1042" s="92" t="s">
        <v>2538</v>
      </c>
      <c r="B1042" s="93" t="s">
        <v>164</v>
      </c>
      <c r="C1042" s="93" t="s">
        <v>2539</v>
      </c>
      <c r="D1042" s="89" t="s">
        <v>408</v>
      </c>
    </row>
    <row r="1043" spans="1:4" x14ac:dyDescent="0.3">
      <c r="A1043" s="92" t="s">
        <v>2540</v>
      </c>
      <c r="B1043" s="93" t="s">
        <v>164</v>
      </c>
      <c r="C1043" s="93" t="s">
        <v>2542</v>
      </c>
      <c r="D1043" s="89" t="s">
        <v>2541</v>
      </c>
    </row>
    <row r="1044" spans="1:4" x14ac:dyDescent="0.3">
      <c r="A1044" s="92" t="s">
        <v>2543</v>
      </c>
      <c r="B1044" s="93" t="s">
        <v>164</v>
      </c>
      <c r="C1044" s="93" t="s">
        <v>2544</v>
      </c>
      <c r="D1044" s="89" t="s">
        <v>1406</v>
      </c>
    </row>
    <row r="1045" spans="1:4" x14ac:dyDescent="0.3">
      <c r="A1045" s="92" t="s">
        <v>2545</v>
      </c>
      <c r="B1045" s="93" t="s">
        <v>164</v>
      </c>
      <c r="C1045" s="93" t="s">
        <v>2546</v>
      </c>
      <c r="D1045" s="89" t="s">
        <v>803</v>
      </c>
    </row>
    <row r="1046" spans="1:4" x14ac:dyDescent="0.3">
      <c r="A1046" s="92" t="s">
        <v>2547</v>
      </c>
      <c r="B1046" s="93" t="s">
        <v>164</v>
      </c>
      <c r="C1046" s="93" t="s">
        <v>2549</v>
      </c>
      <c r="D1046" s="89" t="s">
        <v>2548</v>
      </c>
    </row>
    <row r="1047" spans="1:4" x14ac:dyDescent="0.3">
      <c r="A1047" s="92" t="s">
        <v>2550</v>
      </c>
      <c r="B1047" s="93" t="s">
        <v>164</v>
      </c>
      <c r="C1047" s="93" t="s">
        <v>2551</v>
      </c>
      <c r="D1047" s="89" t="s">
        <v>2528</v>
      </c>
    </row>
    <row r="1048" spans="1:4" x14ac:dyDescent="0.3">
      <c r="A1048" s="92" t="s">
        <v>2552</v>
      </c>
      <c r="B1048" s="93" t="s">
        <v>164</v>
      </c>
      <c r="C1048" s="93" t="s">
        <v>533</v>
      </c>
      <c r="D1048" s="89" t="s">
        <v>2553</v>
      </c>
    </row>
    <row r="1049" spans="1:4" x14ac:dyDescent="0.3">
      <c r="A1049" s="92" t="s">
        <v>2554</v>
      </c>
      <c r="B1049" s="93" t="s">
        <v>164</v>
      </c>
      <c r="C1049" s="93" t="s">
        <v>533</v>
      </c>
      <c r="D1049" s="89" t="s">
        <v>2555</v>
      </c>
    </row>
    <row r="1050" spans="1:4" x14ac:dyDescent="0.3">
      <c r="A1050" s="92" t="s">
        <v>319</v>
      </c>
      <c r="B1050" s="93" t="s">
        <v>164</v>
      </c>
      <c r="C1050" s="93" t="s">
        <v>2556</v>
      </c>
      <c r="D1050" s="89" t="s">
        <v>859</v>
      </c>
    </row>
    <row r="1051" spans="1:4" x14ac:dyDescent="0.3">
      <c r="A1051" s="92" t="s">
        <v>2557</v>
      </c>
      <c r="B1051" s="93" t="s">
        <v>158</v>
      </c>
      <c r="C1051" s="93" t="s">
        <v>2558</v>
      </c>
      <c r="D1051" s="89" t="s">
        <v>408</v>
      </c>
    </row>
    <row r="1052" spans="1:4" x14ac:dyDescent="0.3">
      <c r="A1052" s="92" t="s">
        <v>2559</v>
      </c>
      <c r="B1052" s="93" t="s">
        <v>162</v>
      </c>
      <c r="C1052" s="93" t="s">
        <v>2561</v>
      </c>
      <c r="D1052" s="89" t="s">
        <v>2560</v>
      </c>
    </row>
    <row r="1053" spans="1:4" x14ac:dyDescent="0.3">
      <c r="A1053" s="92" t="s">
        <v>2562</v>
      </c>
      <c r="B1053" s="93" t="s">
        <v>162</v>
      </c>
      <c r="C1053" s="93" t="s">
        <v>2563</v>
      </c>
      <c r="D1053" s="89" t="s">
        <v>408</v>
      </c>
    </row>
    <row r="1054" spans="1:4" x14ac:dyDescent="0.3">
      <c r="A1054" s="92" t="s">
        <v>3598</v>
      </c>
      <c r="B1054" s="93" t="s">
        <v>157</v>
      </c>
      <c r="C1054" s="93" t="s">
        <v>3599</v>
      </c>
      <c r="D1054" s="89" t="s">
        <v>817</v>
      </c>
    </row>
    <row r="1055" spans="1:4" x14ac:dyDescent="0.3">
      <c r="A1055" s="92" t="s">
        <v>3600</v>
      </c>
      <c r="B1055" s="93" t="s">
        <v>158</v>
      </c>
      <c r="C1055" s="93" t="s">
        <v>3601</v>
      </c>
      <c r="D1055" s="89" t="s">
        <v>408</v>
      </c>
    </row>
    <row r="1056" spans="1:4" x14ac:dyDescent="0.3">
      <c r="A1056" s="92" t="s">
        <v>3602</v>
      </c>
      <c r="B1056" s="93" t="s">
        <v>157</v>
      </c>
      <c r="C1056" s="93" t="s">
        <v>3603</v>
      </c>
      <c r="D1056" s="89" t="s">
        <v>817</v>
      </c>
    </row>
    <row r="1057" spans="1:4" x14ac:dyDescent="0.3">
      <c r="A1057" s="92" t="s">
        <v>320</v>
      </c>
      <c r="B1057" s="93" t="s">
        <v>158</v>
      </c>
      <c r="C1057" s="93" t="s">
        <v>2564</v>
      </c>
      <c r="D1057" s="89" t="s">
        <v>463</v>
      </c>
    </row>
    <row r="1058" spans="1:4" x14ac:dyDescent="0.3">
      <c r="A1058" s="92" t="s">
        <v>2565</v>
      </c>
      <c r="B1058" s="93" t="s">
        <v>158</v>
      </c>
      <c r="C1058" s="93" t="s">
        <v>2566</v>
      </c>
      <c r="D1058" s="89" t="s">
        <v>408</v>
      </c>
    </row>
    <row r="1059" spans="1:4" x14ac:dyDescent="0.3">
      <c r="A1059" s="92" t="s">
        <v>2567</v>
      </c>
      <c r="B1059" s="93" t="s">
        <v>162</v>
      </c>
      <c r="C1059" s="93" t="s">
        <v>2568</v>
      </c>
      <c r="D1059" s="89" t="s">
        <v>463</v>
      </c>
    </row>
    <row r="1060" spans="1:4" x14ac:dyDescent="0.3">
      <c r="A1060" s="92" t="s">
        <v>2569</v>
      </c>
      <c r="B1060" s="93" t="s">
        <v>157</v>
      </c>
      <c r="C1060" s="93" t="s">
        <v>2570</v>
      </c>
      <c r="D1060" s="89" t="s">
        <v>463</v>
      </c>
    </row>
    <row r="1061" spans="1:4" x14ac:dyDescent="0.3">
      <c r="A1061" s="92" t="s">
        <v>2571</v>
      </c>
      <c r="B1061" s="93" t="s">
        <v>157</v>
      </c>
      <c r="C1061" s="93" t="s">
        <v>2572</v>
      </c>
      <c r="D1061" s="89" t="s">
        <v>463</v>
      </c>
    </row>
    <row r="1062" spans="1:4" x14ac:dyDescent="0.3">
      <c r="A1062" s="92" t="s">
        <v>3604</v>
      </c>
      <c r="B1062" s="93" t="s">
        <v>162</v>
      </c>
      <c r="C1062" s="93" t="s">
        <v>3605</v>
      </c>
      <c r="D1062" s="89" t="s">
        <v>3606</v>
      </c>
    </row>
    <row r="1063" spans="1:4" x14ac:dyDescent="0.3">
      <c r="A1063" s="92" t="s">
        <v>2573</v>
      </c>
      <c r="B1063" s="93" t="s">
        <v>162</v>
      </c>
      <c r="C1063" s="93" t="s">
        <v>2574</v>
      </c>
      <c r="D1063" s="89" t="s">
        <v>408</v>
      </c>
    </row>
    <row r="1064" spans="1:4" x14ac:dyDescent="0.3">
      <c r="A1064" s="92" t="s">
        <v>2575</v>
      </c>
      <c r="B1064" s="93" t="s">
        <v>158</v>
      </c>
      <c r="C1064" s="93" t="s">
        <v>2576</v>
      </c>
      <c r="D1064" s="89" t="s">
        <v>461</v>
      </c>
    </row>
    <row r="1065" spans="1:4" x14ac:dyDescent="0.3">
      <c r="A1065" s="92" t="s">
        <v>2577</v>
      </c>
      <c r="B1065" s="93" t="s">
        <v>158</v>
      </c>
      <c r="C1065" s="93" t="s">
        <v>2578</v>
      </c>
      <c r="D1065" s="89" t="s">
        <v>1169</v>
      </c>
    </row>
    <row r="1066" spans="1:4" x14ac:dyDescent="0.3">
      <c r="A1066" s="92" t="s">
        <v>2579</v>
      </c>
      <c r="B1066" s="93" t="s">
        <v>158</v>
      </c>
      <c r="C1066" s="93" t="s">
        <v>2580</v>
      </c>
      <c r="D1066" s="89" t="s">
        <v>927</v>
      </c>
    </row>
    <row r="1067" spans="1:4" x14ac:dyDescent="0.3">
      <c r="A1067" s="92" t="s">
        <v>321</v>
      </c>
      <c r="B1067" s="93" t="s">
        <v>158</v>
      </c>
      <c r="C1067" s="93" t="s">
        <v>2581</v>
      </c>
      <c r="D1067" s="89" t="s">
        <v>408</v>
      </c>
    </row>
    <row r="1068" spans="1:4" x14ac:dyDescent="0.3">
      <c r="A1068" s="92" t="s">
        <v>3607</v>
      </c>
      <c r="B1068" s="93" t="s">
        <v>162</v>
      </c>
      <c r="C1068" s="93" t="s">
        <v>3608</v>
      </c>
      <c r="D1068" s="89" t="s">
        <v>3609</v>
      </c>
    </row>
    <row r="1069" spans="1:4" x14ac:dyDescent="0.3">
      <c r="A1069" s="92" t="s">
        <v>3610</v>
      </c>
      <c r="B1069" s="93" t="s">
        <v>158</v>
      </c>
      <c r="C1069" s="93" t="s">
        <v>3611</v>
      </c>
      <c r="D1069" s="89" t="s">
        <v>3612</v>
      </c>
    </row>
    <row r="1070" spans="1:4" x14ac:dyDescent="0.3">
      <c r="A1070" s="92" t="s">
        <v>322</v>
      </c>
      <c r="B1070" s="93" t="s">
        <v>158</v>
      </c>
      <c r="C1070" s="93" t="s">
        <v>2582</v>
      </c>
      <c r="D1070" s="89" t="s">
        <v>408</v>
      </c>
    </row>
    <row r="1071" spans="1:4" x14ac:dyDescent="0.3">
      <c r="A1071" s="92" t="s">
        <v>323</v>
      </c>
      <c r="B1071" s="93" t="s">
        <v>158</v>
      </c>
      <c r="C1071" s="93" t="s">
        <v>2584</v>
      </c>
      <c r="D1071" s="89" t="s">
        <v>2583</v>
      </c>
    </row>
    <row r="1072" spans="1:4" x14ac:dyDescent="0.3">
      <c r="A1072" s="92" t="s">
        <v>2585</v>
      </c>
      <c r="B1072" s="93" t="s">
        <v>164</v>
      </c>
      <c r="C1072" s="93" t="s">
        <v>2587</v>
      </c>
      <c r="D1072" s="89" t="s">
        <v>2586</v>
      </c>
    </row>
    <row r="1073" spans="1:4" x14ac:dyDescent="0.3">
      <c r="A1073" s="92" t="s">
        <v>2588</v>
      </c>
      <c r="B1073" s="93" t="s">
        <v>164</v>
      </c>
      <c r="C1073" s="93" t="s">
        <v>2590</v>
      </c>
      <c r="D1073" s="89" t="s">
        <v>2589</v>
      </c>
    </row>
    <row r="1074" spans="1:4" x14ac:dyDescent="0.3">
      <c r="A1074" s="92" t="s">
        <v>2591</v>
      </c>
      <c r="B1074" s="93" t="s">
        <v>157</v>
      </c>
      <c r="C1074" s="93" t="s">
        <v>2593</v>
      </c>
      <c r="D1074" s="89" t="s">
        <v>2592</v>
      </c>
    </row>
    <row r="1075" spans="1:4" x14ac:dyDescent="0.3">
      <c r="A1075" s="92" t="s">
        <v>2594</v>
      </c>
      <c r="B1075" s="93" t="s">
        <v>158</v>
      </c>
      <c r="C1075" s="93" t="s">
        <v>2596</v>
      </c>
      <c r="D1075" s="89" t="s">
        <v>2595</v>
      </c>
    </row>
    <row r="1076" spans="1:4" x14ac:dyDescent="0.3">
      <c r="A1076" s="92" t="s">
        <v>2597</v>
      </c>
      <c r="B1076" s="93" t="s">
        <v>157</v>
      </c>
      <c r="C1076" s="93" t="s">
        <v>2598</v>
      </c>
      <c r="D1076" s="89" t="s">
        <v>463</v>
      </c>
    </row>
    <row r="1077" spans="1:4" x14ac:dyDescent="0.3">
      <c r="A1077" s="92" t="s">
        <v>2599</v>
      </c>
      <c r="B1077" s="93" t="s">
        <v>158</v>
      </c>
      <c r="C1077" s="93" t="s">
        <v>2601</v>
      </c>
      <c r="D1077" s="89" t="s">
        <v>2600</v>
      </c>
    </row>
    <row r="1078" spans="1:4" x14ac:dyDescent="0.3">
      <c r="A1078" s="92" t="s">
        <v>2602</v>
      </c>
      <c r="B1078" s="93" t="s">
        <v>158</v>
      </c>
      <c r="C1078" s="93" t="s">
        <v>2603</v>
      </c>
      <c r="D1078" s="89" t="s">
        <v>817</v>
      </c>
    </row>
    <row r="1079" spans="1:4" x14ac:dyDescent="0.3">
      <c r="A1079" s="92" t="s">
        <v>2604</v>
      </c>
      <c r="B1079" s="93" t="s">
        <v>159</v>
      </c>
      <c r="C1079" s="93" t="s">
        <v>2605</v>
      </c>
      <c r="D1079" s="89" t="s">
        <v>408</v>
      </c>
    </row>
    <row r="1080" spans="1:4" x14ac:dyDescent="0.3">
      <c r="A1080" s="92" t="s">
        <v>2606</v>
      </c>
      <c r="B1080" s="93" t="s">
        <v>158</v>
      </c>
      <c r="C1080" s="93" t="s">
        <v>2607</v>
      </c>
      <c r="D1080" s="89" t="s">
        <v>408</v>
      </c>
    </row>
    <row r="1081" spans="1:4" x14ac:dyDescent="0.3">
      <c r="A1081" s="92" t="s">
        <v>2608</v>
      </c>
      <c r="B1081" s="93" t="s">
        <v>157</v>
      </c>
      <c r="C1081" s="93" t="s">
        <v>2609</v>
      </c>
      <c r="D1081" s="89" t="s">
        <v>438</v>
      </c>
    </row>
    <row r="1082" spans="1:4" x14ac:dyDescent="0.3">
      <c r="A1082" s="92" t="s">
        <v>324</v>
      </c>
      <c r="B1082" s="93" t="s">
        <v>162</v>
      </c>
      <c r="C1082" s="93" t="s">
        <v>2610</v>
      </c>
      <c r="D1082" s="89" t="s">
        <v>463</v>
      </c>
    </row>
    <row r="1083" spans="1:4" x14ac:dyDescent="0.3">
      <c r="A1083" s="92" t="s">
        <v>2611</v>
      </c>
      <c r="B1083" s="93" t="s">
        <v>158</v>
      </c>
      <c r="C1083" s="93" t="s">
        <v>2612</v>
      </c>
      <c r="D1083" s="89" t="s">
        <v>1863</v>
      </c>
    </row>
    <row r="1084" spans="1:4" x14ac:dyDescent="0.3">
      <c r="A1084" s="92" t="s">
        <v>2613</v>
      </c>
      <c r="B1084" s="93" t="s">
        <v>158</v>
      </c>
      <c r="C1084" s="93" t="s">
        <v>2614</v>
      </c>
      <c r="D1084" s="89" t="s">
        <v>408</v>
      </c>
    </row>
    <row r="1085" spans="1:4" x14ac:dyDescent="0.3">
      <c r="A1085" s="92" t="s">
        <v>2615</v>
      </c>
      <c r="B1085" s="93" t="s">
        <v>157</v>
      </c>
      <c r="C1085" s="93" t="s">
        <v>2616</v>
      </c>
      <c r="D1085" s="89" t="s">
        <v>408</v>
      </c>
    </row>
    <row r="1086" spans="1:4" x14ac:dyDescent="0.3">
      <c r="A1086" s="92" t="s">
        <v>2617</v>
      </c>
      <c r="B1086" s="93" t="s">
        <v>162</v>
      </c>
      <c r="C1086" s="93" t="s">
        <v>2618</v>
      </c>
      <c r="D1086" s="89" t="s">
        <v>408</v>
      </c>
    </row>
    <row r="1087" spans="1:4" x14ac:dyDescent="0.3">
      <c r="A1087" s="92" t="s">
        <v>2619</v>
      </c>
      <c r="B1087" s="93" t="s">
        <v>164</v>
      </c>
      <c r="C1087" s="93" t="s">
        <v>2620</v>
      </c>
      <c r="D1087" s="89" t="s">
        <v>483</v>
      </c>
    </row>
    <row r="1088" spans="1:4" x14ac:dyDescent="0.3">
      <c r="A1088" s="92" t="s">
        <v>2621</v>
      </c>
      <c r="B1088" s="93" t="s">
        <v>158</v>
      </c>
      <c r="C1088" s="93" t="s">
        <v>2623</v>
      </c>
      <c r="D1088" s="89" t="s">
        <v>2622</v>
      </c>
    </row>
    <row r="1089" spans="1:4" x14ac:dyDescent="0.3">
      <c r="A1089" s="92" t="s">
        <v>2624</v>
      </c>
      <c r="B1089" s="93" t="s">
        <v>164</v>
      </c>
      <c r="C1089" s="93" t="s">
        <v>2625</v>
      </c>
      <c r="D1089" s="89" t="s">
        <v>405</v>
      </c>
    </row>
    <row r="1090" spans="1:4" x14ac:dyDescent="0.3">
      <c r="A1090" s="92" t="s">
        <v>325</v>
      </c>
      <c r="B1090" s="93" t="s">
        <v>157</v>
      </c>
      <c r="C1090" s="93" t="s">
        <v>2626</v>
      </c>
      <c r="D1090" s="89" t="s">
        <v>408</v>
      </c>
    </row>
    <row r="1091" spans="1:4" x14ac:dyDescent="0.3">
      <c r="A1091" s="92" t="s">
        <v>326</v>
      </c>
      <c r="B1091" s="93" t="s">
        <v>157</v>
      </c>
      <c r="C1091" s="93" t="s">
        <v>2627</v>
      </c>
      <c r="D1091" s="89" t="s">
        <v>526</v>
      </c>
    </row>
    <row r="1092" spans="1:4" x14ac:dyDescent="0.3">
      <c r="A1092" s="92" t="s">
        <v>2628</v>
      </c>
      <c r="B1092" s="93" t="s">
        <v>162</v>
      </c>
      <c r="C1092" s="93" t="s">
        <v>2629</v>
      </c>
      <c r="D1092" s="89" t="s">
        <v>463</v>
      </c>
    </row>
    <row r="1093" spans="1:4" x14ac:dyDescent="0.3">
      <c r="A1093" s="92" t="s">
        <v>2630</v>
      </c>
      <c r="B1093" s="93" t="s">
        <v>159</v>
      </c>
      <c r="C1093" s="93" t="s">
        <v>2631</v>
      </c>
      <c r="D1093" s="89" t="s">
        <v>408</v>
      </c>
    </row>
    <row r="1094" spans="1:4" x14ac:dyDescent="0.3">
      <c r="A1094" s="92" t="s">
        <v>2632</v>
      </c>
      <c r="B1094" s="93" t="s">
        <v>164</v>
      </c>
      <c r="C1094" s="93" t="s">
        <v>2634</v>
      </c>
      <c r="D1094" s="89" t="s">
        <v>2633</v>
      </c>
    </row>
    <row r="1095" spans="1:4" x14ac:dyDescent="0.3">
      <c r="A1095" s="92" t="s">
        <v>3613</v>
      </c>
      <c r="B1095" s="93" t="s">
        <v>164</v>
      </c>
      <c r="C1095" s="93" t="s">
        <v>3614</v>
      </c>
      <c r="D1095" s="89" t="s">
        <v>672</v>
      </c>
    </row>
    <row r="1096" spans="1:4" x14ac:dyDescent="0.3">
      <c r="A1096" s="92" t="s">
        <v>2635</v>
      </c>
      <c r="B1096" s="93" t="s">
        <v>164</v>
      </c>
      <c r="C1096" s="93" t="s">
        <v>2636</v>
      </c>
      <c r="D1096" s="89" t="s">
        <v>1169</v>
      </c>
    </row>
    <row r="1097" spans="1:4" x14ac:dyDescent="0.3">
      <c r="A1097" s="92" t="s">
        <v>327</v>
      </c>
      <c r="B1097" s="93" t="s">
        <v>157</v>
      </c>
      <c r="C1097" s="93" t="s">
        <v>2637</v>
      </c>
      <c r="D1097" s="89" t="s">
        <v>599</v>
      </c>
    </row>
    <row r="1098" spans="1:4" x14ac:dyDescent="0.3">
      <c r="A1098" s="92" t="s">
        <v>2638</v>
      </c>
      <c r="B1098" s="93" t="s">
        <v>162</v>
      </c>
      <c r="C1098" s="93" t="s">
        <v>2639</v>
      </c>
      <c r="D1098" s="89" t="s">
        <v>408</v>
      </c>
    </row>
    <row r="1099" spans="1:4" x14ac:dyDescent="0.3">
      <c r="A1099" s="92" t="s">
        <v>2640</v>
      </c>
      <c r="B1099" s="93" t="s">
        <v>164</v>
      </c>
      <c r="C1099" s="93" t="s">
        <v>2641</v>
      </c>
      <c r="D1099" s="89" t="s">
        <v>408</v>
      </c>
    </row>
    <row r="1100" spans="1:4" x14ac:dyDescent="0.3">
      <c r="A1100" s="92" t="s">
        <v>2642</v>
      </c>
      <c r="B1100" s="93" t="s">
        <v>164</v>
      </c>
      <c r="C1100" s="93" t="s">
        <v>2643</v>
      </c>
      <c r="D1100" s="89" t="s">
        <v>1817</v>
      </c>
    </row>
    <row r="1101" spans="1:4" x14ac:dyDescent="0.3">
      <c r="A1101" s="92" t="s">
        <v>2644</v>
      </c>
      <c r="B1101" s="93" t="s">
        <v>164</v>
      </c>
      <c r="C1101" s="93" t="s">
        <v>2646</v>
      </c>
      <c r="D1101" s="89" t="s">
        <v>2645</v>
      </c>
    </row>
    <row r="1102" spans="1:4" x14ac:dyDescent="0.3">
      <c r="A1102" s="92" t="s">
        <v>2647</v>
      </c>
      <c r="B1102" s="93" t="s">
        <v>162</v>
      </c>
      <c r="C1102" s="93" t="s">
        <v>2648</v>
      </c>
      <c r="D1102" s="89" t="s">
        <v>408</v>
      </c>
    </row>
    <row r="1103" spans="1:4" x14ac:dyDescent="0.3">
      <c r="A1103" s="92" t="s">
        <v>3615</v>
      </c>
      <c r="B1103" s="93" t="s">
        <v>158</v>
      </c>
      <c r="C1103" s="93" t="s">
        <v>3616</v>
      </c>
      <c r="D1103" s="89" t="s">
        <v>405</v>
      </c>
    </row>
    <row r="1104" spans="1:4" x14ac:dyDescent="0.3">
      <c r="A1104" s="92" t="s">
        <v>328</v>
      </c>
      <c r="B1104" s="93" t="s">
        <v>164</v>
      </c>
      <c r="C1104" s="93" t="s">
        <v>2650</v>
      </c>
      <c r="D1104" s="89" t="s">
        <v>2649</v>
      </c>
    </row>
    <row r="1105" spans="1:4" x14ac:dyDescent="0.3">
      <c r="A1105" s="92" t="s">
        <v>2651</v>
      </c>
      <c r="B1105" s="93" t="s">
        <v>164</v>
      </c>
      <c r="C1105" s="93" t="s">
        <v>2652</v>
      </c>
      <c r="D1105" s="89" t="s">
        <v>614</v>
      </c>
    </row>
    <row r="1106" spans="1:4" x14ac:dyDescent="0.3">
      <c r="A1106" s="92" t="s">
        <v>329</v>
      </c>
      <c r="B1106" s="93" t="s">
        <v>164</v>
      </c>
      <c r="C1106" s="93" t="s">
        <v>2654</v>
      </c>
      <c r="D1106" s="89" t="s">
        <v>2653</v>
      </c>
    </row>
    <row r="1107" spans="1:4" x14ac:dyDescent="0.3">
      <c r="A1107" s="92" t="s">
        <v>2656</v>
      </c>
      <c r="B1107" s="93" t="s">
        <v>157</v>
      </c>
      <c r="C1107" s="93" t="s">
        <v>2657</v>
      </c>
      <c r="D1107" s="89" t="s">
        <v>1592</v>
      </c>
    </row>
    <row r="1108" spans="1:4" x14ac:dyDescent="0.3">
      <c r="A1108" s="92" t="s">
        <v>2658</v>
      </c>
      <c r="B1108" s="93" t="s">
        <v>162</v>
      </c>
      <c r="C1108" s="93" t="s">
        <v>2659</v>
      </c>
      <c r="D1108" s="89" t="s">
        <v>483</v>
      </c>
    </row>
    <row r="1109" spans="1:4" x14ac:dyDescent="0.3">
      <c r="A1109" s="92" t="s">
        <v>2660</v>
      </c>
      <c r="B1109" s="93" t="s">
        <v>162</v>
      </c>
      <c r="C1109" s="93" t="s">
        <v>2661</v>
      </c>
      <c r="D1109" s="89" t="s">
        <v>408</v>
      </c>
    </row>
    <row r="1110" spans="1:4" x14ac:dyDescent="0.3">
      <c r="A1110" s="92" t="s">
        <v>2662</v>
      </c>
      <c r="B1110" s="93" t="s">
        <v>157</v>
      </c>
      <c r="C1110" s="93" t="s">
        <v>2664</v>
      </c>
      <c r="D1110" s="89" t="s">
        <v>2663</v>
      </c>
    </row>
    <row r="1111" spans="1:4" x14ac:dyDescent="0.3">
      <c r="A1111" s="92" t="s">
        <v>2665</v>
      </c>
      <c r="B1111" s="93" t="s">
        <v>157</v>
      </c>
      <c r="C1111" s="93" t="s">
        <v>2666</v>
      </c>
      <c r="D1111" s="89" t="s">
        <v>463</v>
      </c>
    </row>
    <row r="1112" spans="1:4" x14ac:dyDescent="0.3">
      <c r="A1112" s="92" t="s">
        <v>2667</v>
      </c>
      <c r="B1112" s="93" t="s">
        <v>164</v>
      </c>
      <c r="C1112" s="93" t="s">
        <v>2669</v>
      </c>
      <c r="D1112" s="89" t="s">
        <v>2668</v>
      </c>
    </row>
    <row r="1113" spans="1:4" x14ac:dyDescent="0.3">
      <c r="A1113" s="92" t="s">
        <v>2670</v>
      </c>
      <c r="B1113" s="93" t="s">
        <v>157</v>
      </c>
      <c r="C1113" s="93" t="s">
        <v>2671</v>
      </c>
      <c r="D1113" s="89" t="s">
        <v>831</v>
      </c>
    </row>
    <row r="1114" spans="1:4" x14ac:dyDescent="0.3">
      <c r="A1114" s="92" t="s">
        <v>330</v>
      </c>
      <c r="B1114" s="93" t="s">
        <v>158</v>
      </c>
      <c r="C1114" s="93" t="s">
        <v>2672</v>
      </c>
      <c r="D1114" s="89" t="s">
        <v>408</v>
      </c>
    </row>
    <row r="1115" spans="1:4" x14ac:dyDescent="0.3">
      <c r="A1115" s="92" t="s">
        <v>2673</v>
      </c>
      <c r="B1115" s="93" t="s">
        <v>164</v>
      </c>
      <c r="C1115" s="93" t="s">
        <v>2675</v>
      </c>
      <c r="D1115" s="89" t="s">
        <v>2674</v>
      </c>
    </row>
    <row r="1116" spans="1:4" x14ac:dyDescent="0.3">
      <c r="A1116" s="92" t="s">
        <v>2676</v>
      </c>
      <c r="B1116" s="93" t="s">
        <v>158</v>
      </c>
      <c r="C1116" s="93" t="s">
        <v>2677</v>
      </c>
      <c r="D1116" s="89" t="s">
        <v>408</v>
      </c>
    </row>
    <row r="1117" spans="1:4" x14ac:dyDescent="0.3">
      <c r="A1117" s="92" t="s">
        <v>2678</v>
      </c>
      <c r="B1117" s="93" t="s">
        <v>157</v>
      </c>
      <c r="C1117" s="93" t="s">
        <v>2680</v>
      </c>
      <c r="D1117" s="89" t="s">
        <v>2679</v>
      </c>
    </row>
    <row r="1118" spans="1:4" x14ac:dyDescent="0.3">
      <c r="A1118" s="92" t="s">
        <v>3617</v>
      </c>
      <c r="B1118" s="93" t="s">
        <v>157</v>
      </c>
      <c r="C1118" s="93" t="s">
        <v>3618</v>
      </c>
      <c r="D1118" s="89" t="s">
        <v>699</v>
      </c>
    </row>
    <row r="1119" spans="1:4" x14ac:dyDescent="0.3">
      <c r="A1119" s="92" t="s">
        <v>2681</v>
      </c>
      <c r="B1119" s="93" t="s">
        <v>164</v>
      </c>
      <c r="C1119" s="93" t="s">
        <v>2683</v>
      </c>
      <c r="D1119" s="89" t="s">
        <v>2682</v>
      </c>
    </row>
    <row r="1120" spans="1:4" x14ac:dyDescent="0.3">
      <c r="A1120" s="92" t="s">
        <v>2684</v>
      </c>
      <c r="B1120" s="93" t="s">
        <v>164</v>
      </c>
      <c r="C1120" s="93" t="s">
        <v>2686</v>
      </c>
      <c r="D1120" s="89" t="s">
        <v>2685</v>
      </c>
    </row>
    <row r="1121" spans="1:4" x14ac:dyDescent="0.3">
      <c r="A1121" s="92" t="s">
        <v>2687</v>
      </c>
      <c r="B1121" s="93" t="s">
        <v>157</v>
      </c>
      <c r="C1121" s="93" t="s">
        <v>2688</v>
      </c>
      <c r="D1121" s="89" t="s">
        <v>2685</v>
      </c>
    </row>
    <row r="1122" spans="1:4" x14ac:dyDescent="0.3">
      <c r="A1122" s="92" t="s">
        <v>2689</v>
      </c>
      <c r="B1122" s="93" t="s">
        <v>164</v>
      </c>
      <c r="C1122" s="93" t="s">
        <v>2690</v>
      </c>
      <c r="D1122" s="89" t="s">
        <v>2682</v>
      </c>
    </row>
    <row r="1123" spans="1:4" x14ac:dyDescent="0.3">
      <c r="A1123" s="92" t="s">
        <v>331</v>
      </c>
      <c r="B1123" s="93" t="s">
        <v>158</v>
      </c>
      <c r="C1123" s="93" t="s">
        <v>2691</v>
      </c>
      <c r="D1123" s="89" t="s">
        <v>1155</v>
      </c>
    </row>
    <row r="1124" spans="1:4" x14ac:dyDescent="0.3">
      <c r="A1124" s="92" t="s">
        <v>2692</v>
      </c>
      <c r="B1124" s="93" t="s">
        <v>158</v>
      </c>
      <c r="C1124" s="93" t="s">
        <v>2694</v>
      </c>
      <c r="D1124" s="89" t="s">
        <v>2693</v>
      </c>
    </row>
    <row r="1125" spans="1:4" x14ac:dyDescent="0.3">
      <c r="A1125" s="92" t="s">
        <v>2695</v>
      </c>
      <c r="B1125" s="93" t="s">
        <v>158</v>
      </c>
      <c r="C1125" s="93" t="s">
        <v>2696</v>
      </c>
      <c r="D1125" s="89" t="s">
        <v>461</v>
      </c>
    </row>
    <row r="1126" spans="1:4" x14ac:dyDescent="0.3">
      <c r="A1126" s="92" t="s">
        <v>2697</v>
      </c>
      <c r="B1126" s="93" t="s">
        <v>158</v>
      </c>
      <c r="C1126" s="93" t="s">
        <v>2698</v>
      </c>
      <c r="D1126" s="89" t="s">
        <v>408</v>
      </c>
    </row>
    <row r="1127" spans="1:4" x14ac:dyDescent="0.3">
      <c r="A1127" s="92" t="s">
        <v>2699</v>
      </c>
      <c r="B1127" s="93" t="s">
        <v>169</v>
      </c>
      <c r="C1127" s="93" t="s">
        <v>2700</v>
      </c>
      <c r="D1127" s="89" t="s">
        <v>408</v>
      </c>
    </row>
    <row r="1128" spans="1:4" x14ac:dyDescent="0.3">
      <c r="A1128" s="92" t="s">
        <v>2701</v>
      </c>
      <c r="B1128" s="93" t="s">
        <v>158</v>
      </c>
      <c r="C1128" s="93" t="s">
        <v>2703</v>
      </c>
      <c r="D1128" s="89" t="s">
        <v>2702</v>
      </c>
    </row>
    <row r="1129" spans="1:4" x14ac:dyDescent="0.3">
      <c r="A1129" s="92" t="s">
        <v>2704</v>
      </c>
      <c r="B1129" s="93" t="s">
        <v>158</v>
      </c>
      <c r="C1129" s="93" t="s">
        <v>2705</v>
      </c>
      <c r="D1129" s="89" t="s">
        <v>1987</v>
      </c>
    </row>
    <row r="1130" spans="1:4" x14ac:dyDescent="0.3">
      <c r="A1130" s="92" t="s">
        <v>2706</v>
      </c>
      <c r="B1130" s="93" t="s">
        <v>158</v>
      </c>
      <c r="C1130" s="93" t="s">
        <v>2707</v>
      </c>
      <c r="D1130" s="89" t="s">
        <v>1155</v>
      </c>
    </row>
    <row r="1131" spans="1:4" x14ac:dyDescent="0.3">
      <c r="A1131" s="92" t="s">
        <v>2708</v>
      </c>
      <c r="B1131" s="93" t="s">
        <v>164</v>
      </c>
      <c r="C1131" s="93" t="s">
        <v>2710</v>
      </c>
      <c r="D1131" s="89" t="s">
        <v>2709</v>
      </c>
    </row>
    <row r="1132" spans="1:4" x14ac:dyDescent="0.3">
      <c r="A1132" s="92" t="s">
        <v>2711</v>
      </c>
      <c r="B1132" s="93" t="s">
        <v>158</v>
      </c>
      <c r="C1132" s="93" t="s">
        <v>2712</v>
      </c>
      <c r="D1132" s="89" t="s">
        <v>2693</v>
      </c>
    </row>
    <row r="1133" spans="1:4" x14ac:dyDescent="0.3">
      <c r="A1133" s="92" t="s">
        <v>2713</v>
      </c>
      <c r="B1133" s="93" t="s">
        <v>158</v>
      </c>
      <c r="C1133" s="93" t="s">
        <v>2714</v>
      </c>
      <c r="D1133" s="89" t="s">
        <v>900</v>
      </c>
    </row>
    <row r="1134" spans="1:4" x14ac:dyDescent="0.3">
      <c r="A1134" s="92" t="s">
        <v>3619</v>
      </c>
      <c r="B1134" s="93" t="s">
        <v>157</v>
      </c>
      <c r="C1134" s="93" t="s">
        <v>3620</v>
      </c>
      <c r="D1134" s="89" t="s">
        <v>408</v>
      </c>
    </row>
    <row r="1135" spans="1:4" x14ac:dyDescent="0.3">
      <c r="A1135" s="92" t="s">
        <v>3621</v>
      </c>
      <c r="B1135" s="93" t="s">
        <v>159</v>
      </c>
      <c r="C1135" s="93" t="s">
        <v>3622</v>
      </c>
      <c r="D1135" s="89" t="s">
        <v>408</v>
      </c>
    </row>
    <row r="1136" spans="1:4" x14ac:dyDescent="0.3">
      <c r="A1136" s="92" t="s">
        <v>332</v>
      </c>
      <c r="B1136" s="93" t="s">
        <v>158</v>
      </c>
      <c r="C1136" s="93" t="s">
        <v>2715</v>
      </c>
      <c r="D1136" s="89" t="s">
        <v>438</v>
      </c>
    </row>
    <row r="1137" spans="1:4" x14ac:dyDescent="0.3">
      <c r="A1137" s="92" t="s">
        <v>2716</v>
      </c>
      <c r="B1137" s="93" t="s">
        <v>157</v>
      </c>
      <c r="C1137" s="93" t="s">
        <v>2717</v>
      </c>
      <c r="D1137" s="89" t="s">
        <v>408</v>
      </c>
    </row>
    <row r="1138" spans="1:4" x14ac:dyDescent="0.3">
      <c r="A1138" s="92" t="s">
        <v>2718</v>
      </c>
      <c r="B1138" s="93" t="s">
        <v>158</v>
      </c>
      <c r="C1138" s="93" t="s">
        <v>2719</v>
      </c>
      <c r="D1138" s="89" t="s">
        <v>408</v>
      </c>
    </row>
    <row r="1139" spans="1:4" x14ac:dyDescent="0.3">
      <c r="A1139" s="92" t="s">
        <v>2720</v>
      </c>
      <c r="B1139" s="93" t="s">
        <v>169</v>
      </c>
      <c r="C1139" s="93" t="s">
        <v>2722</v>
      </c>
      <c r="D1139" s="89" t="s">
        <v>2721</v>
      </c>
    </row>
    <row r="1140" spans="1:4" x14ac:dyDescent="0.3">
      <c r="A1140" s="92" t="s">
        <v>2723</v>
      </c>
      <c r="B1140" s="93" t="s">
        <v>158</v>
      </c>
      <c r="C1140" s="93" t="s">
        <v>2724</v>
      </c>
      <c r="D1140" s="89" t="s">
        <v>900</v>
      </c>
    </row>
    <row r="1141" spans="1:4" x14ac:dyDescent="0.3">
      <c r="A1141" s="92" t="s">
        <v>2726</v>
      </c>
      <c r="B1141" s="93" t="s">
        <v>158</v>
      </c>
      <c r="C1141" s="93" t="s">
        <v>2727</v>
      </c>
      <c r="D1141" s="89" t="s">
        <v>817</v>
      </c>
    </row>
    <row r="1142" spans="1:4" x14ac:dyDescent="0.3">
      <c r="A1142" s="92" t="s">
        <v>2728</v>
      </c>
      <c r="B1142" s="93" t="s">
        <v>157</v>
      </c>
      <c r="C1142" s="93" t="s">
        <v>2729</v>
      </c>
      <c r="D1142" s="89" t="s">
        <v>405</v>
      </c>
    </row>
    <row r="1143" spans="1:4" x14ac:dyDescent="0.3">
      <c r="A1143" s="92" t="s">
        <v>2730</v>
      </c>
      <c r="B1143" s="93" t="s">
        <v>162</v>
      </c>
      <c r="C1143" s="93" t="s">
        <v>2731</v>
      </c>
      <c r="D1143" s="89" t="s">
        <v>2725</v>
      </c>
    </row>
    <row r="1144" spans="1:4" x14ac:dyDescent="0.3">
      <c r="A1144" s="92" t="s">
        <v>2732</v>
      </c>
      <c r="B1144" s="93" t="s">
        <v>157</v>
      </c>
      <c r="C1144" s="93" t="s">
        <v>2733</v>
      </c>
      <c r="D1144" s="89" t="s">
        <v>1618</v>
      </c>
    </row>
    <row r="1145" spans="1:4" x14ac:dyDescent="0.3">
      <c r="A1145" s="92" t="s">
        <v>2734</v>
      </c>
      <c r="B1145" s="93" t="s">
        <v>164</v>
      </c>
      <c r="C1145" s="93" t="s">
        <v>2735</v>
      </c>
      <c r="D1145" s="89" t="s">
        <v>900</v>
      </c>
    </row>
    <row r="1146" spans="1:4" x14ac:dyDescent="0.3">
      <c r="A1146" s="92" t="s">
        <v>333</v>
      </c>
      <c r="B1146" s="93" t="s">
        <v>162</v>
      </c>
      <c r="C1146" s="93" t="s">
        <v>2736</v>
      </c>
      <c r="D1146" s="89" t="s">
        <v>900</v>
      </c>
    </row>
    <row r="1147" spans="1:4" x14ac:dyDescent="0.3">
      <c r="A1147" s="92" t="s">
        <v>2737</v>
      </c>
      <c r="B1147" s="93" t="s">
        <v>162</v>
      </c>
      <c r="C1147" s="93" t="s">
        <v>2739</v>
      </c>
      <c r="D1147" s="89" t="s">
        <v>2738</v>
      </c>
    </row>
    <row r="1148" spans="1:4" x14ac:dyDescent="0.3">
      <c r="A1148" s="92" t="s">
        <v>334</v>
      </c>
      <c r="B1148" s="93" t="s">
        <v>158</v>
      </c>
      <c r="C1148" s="93" t="s">
        <v>2740</v>
      </c>
      <c r="D1148" s="89" t="s">
        <v>408</v>
      </c>
    </row>
    <row r="1149" spans="1:4" x14ac:dyDescent="0.3">
      <c r="A1149" s="92" t="s">
        <v>335</v>
      </c>
      <c r="B1149" s="93" t="s">
        <v>157</v>
      </c>
      <c r="C1149" s="93" t="s">
        <v>2741</v>
      </c>
      <c r="D1149" s="89" t="s">
        <v>408</v>
      </c>
    </row>
    <row r="1150" spans="1:4" x14ac:dyDescent="0.3">
      <c r="A1150" s="92" t="s">
        <v>336</v>
      </c>
      <c r="B1150" s="93" t="s">
        <v>158</v>
      </c>
      <c r="C1150" s="93" t="s">
        <v>2742</v>
      </c>
      <c r="D1150" s="89" t="s">
        <v>483</v>
      </c>
    </row>
    <row r="1151" spans="1:4" x14ac:dyDescent="0.3">
      <c r="A1151" s="92" t="s">
        <v>337</v>
      </c>
      <c r="B1151" s="93" t="s">
        <v>158</v>
      </c>
      <c r="C1151" s="93" t="s">
        <v>2743</v>
      </c>
      <c r="D1151" s="89" t="s">
        <v>408</v>
      </c>
    </row>
    <row r="1152" spans="1:4" x14ac:dyDescent="0.3">
      <c r="A1152" s="92" t="s">
        <v>2744</v>
      </c>
      <c r="B1152" s="93" t="s">
        <v>158</v>
      </c>
      <c r="C1152" s="93" t="s">
        <v>2745</v>
      </c>
      <c r="D1152" s="89" t="s">
        <v>817</v>
      </c>
    </row>
    <row r="1153" spans="1:4" x14ac:dyDescent="0.3">
      <c r="A1153" s="92" t="s">
        <v>3623</v>
      </c>
      <c r="B1153" s="93" t="s">
        <v>169</v>
      </c>
      <c r="C1153" s="93" t="s">
        <v>3624</v>
      </c>
      <c r="D1153" s="89" t="s">
        <v>408</v>
      </c>
    </row>
    <row r="1154" spans="1:4" x14ac:dyDescent="0.3">
      <c r="A1154" s="92" t="s">
        <v>2746</v>
      </c>
      <c r="B1154" s="93" t="s">
        <v>158</v>
      </c>
      <c r="C1154" s="93" t="s">
        <v>2747</v>
      </c>
      <c r="D1154" s="89" t="s">
        <v>408</v>
      </c>
    </row>
    <row r="1155" spans="1:4" x14ac:dyDescent="0.3">
      <c r="A1155" s="92" t="s">
        <v>338</v>
      </c>
      <c r="B1155" s="93" t="s">
        <v>157</v>
      </c>
      <c r="C1155" s="93" t="s">
        <v>2749</v>
      </c>
      <c r="D1155" s="89" t="s">
        <v>2748</v>
      </c>
    </row>
    <row r="1156" spans="1:4" x14ac:dyDescent="0.3">
      <c r="A1156" s="92" t="s">
        <v>2750</v>
      </c>
      <c r="B1156" s="93" t="s">
        <v>164</v>
      </c>
      <c r="C1156" s="93" t="s">
        <v>2751</v>
      </c>
      <c r="D1156" s="89" t="s">
        <v>408</v>
      </c>
    </row>
    <row r="1157" spans="1:4" x14ac:dyDescent="0.3">
      <c r="A1157" s="92" t="s">
        <v>2752</v>
      </c>
      <c r="B1157" s="93" t="s">
        <v>162</v>
      </c>
      <c r="C1157" s="93" t="s">
        <v>2753</v>
      </c>
      <c r="D1157" s="89" t="s">
        <v>408</v>
      </c>
    </row>
    <row r="1158" spans="1:4" x14ac:dyDescent="0.3">
      <c r="A1158" s="92" t="s">
        <v>2754</v>
      </c>
      <c r="B1158" s="93" t="s">
        <v>157</v>
      </c>
      <c r="C1158" s="93" t="s">
        <v>2756</v>
      </c>
      <c r="D1158" s="89" t="s">
        <v>2755</v>
      </c>
    </row>
    <row r="1159" spans="1:4" x14ac:dyDescent="0.3">
      <c r="A1159" s="92" t="s">
        <v>2757</v>
      </c>
      <c r="B1159" s="93" t="s">
        <v>162</v>
      </c>
      <c r="C1159" s="93" t="s">
        <v>2758</v>
      </c>
      <c r="D1159" s="89" t="s">
        <v>526</v>
      </c>
    </row>
    <row r="1160" spans="1:4" x14ac:dyDescent="0.3">
      <c r="A1160" s="92" t="s">
        <v>339</v>
      </c>
      <c r="B1160" s="93" t="s">
        <v>157</v>
      </c>
      <c r="C1160" s="93" t="s">
        <v>2759</v>
      </c>
      <c r="D1160" s="89" t="s">
        <v>408</v>
      </c>
    </row>
    <row r="1161" spans="1:4" x14ac:dyDescent="0.3">
      <c r="A1161" s="92" t="s">
        <v>3625</v>
      </c>
      <c r="B1161" s="93" t="s">
        <v>164</v>
      </c>
      <c r="C1161" s="93" t="s">
        <v>3626</v>
      </c>
      <c r="D1161" s="89" t="s">
        <v>516</v>
      </c>
    </row>
    <row r="1162" spans="1:4" x14ac:dyDescent="0.3">
      <c r="A1162" s="92" t="s">
        <v>3627</v>
      </c>
      <c r="B1162" s="93" t="s">
        <v>157</v>
      </c>
      <c r="C1162" s="93" t="s">
        <v>3628</v>
      </c>
      <c r="D1162" s="89" t="s">
        <v>651</v>
      </c>
    </row>
    <row r="1163" spans="1:4" x14ac:dyDescent="0.3">
      <c r="A1163" s="92" t="s">
        <v>2760</v>
      </c>
      <c r="B1163" s="93" t="s">
        <v>157</v>
      </c>
      <c r="C1163" s="93" t="s">
        <v>2762</v>
      </c>
      <c r="D1163" s="89" t="s">
        <v>2761</v>
      </c>
    </row>
    <row r="1164" spans="1:4" x14ac:dyDescent="0.3">
      <c r="A1164" s="92" t="s">
        <v>2763</v>
      </c>
      <c r="B1164" s="93" t="s">
        <v>164</v>
      </c>
      <c r="C1164" s="93" t="s">
        <v>2764</v>
      </c>
      <c r="D1164" s="89" t="s">
        <v>408</v>
      </c>
    </row>
    <row r="1165" spans="1:4" x14ac:dyDescent="0.3">
      <c r="A1165" s="92" t="s">
        <v>340</v>
      </c>
      <c r="B1165" s="93" t="s">
        <v>164</v>
      </c>
      <c r="C1165" s="93" t="s">
        <v>2766</v>
      </c>
      <c r="D1165" s="89" t="s">
        <v>2765</v>
      </c>
    </row>
    <row r="1166" spans="1:4" x14ac:dyDescent="0.3">
      <c r="A1166" s="92" t="s">
        <v>3629</v>
      </c>
      <c r="B1166" s="93" t="s">
        <v>159</v>
      </c>
      <c r="C1166" s="93" t="s">
        <v>3630</v>
      </c>
      <c r="D1166" s="89" t="s">
        <v>2115</v>
      </c>
    </row>
    <row r="1167" spans="1:4" x14ac:dyDescent="0.3">
      <c r="A1167" s="92" t="s">
        <v>2767</v>
      </c>
      <c r="B1167" s="93" t="s">
        <v>157</v>
      </c>
      <c r="C1167" s="93" t="s">
        <v>2768</v>
      </c>
      <c r="D1167" s="89" t="s">
        <v>408</v>
      </c>
    </row>
    <row r="1168" spans="1:4" x14ac:dyDescent="0.3">
      <c r="A1168" s="92" t="s">
        <v>2769</v>
      </c>
      <c r="B1168" s="93" t="s">
        <v>164</v>
      </c>
      <c r="C1168" s="93" t="s">
        <v>2771</v>
      </c>
      <c r="D1168" s="89" t="s">
        <v>2770</v>
      </c>
    </row>
    <row r="1169" spans="1:4" x14ac:dyDescent="0.3">
      <c r="A1169" s="92" t="s">
        <v>2772</v>
      </c>
      <c r="B1169" s="93" t="s">
        <v>164</v>
      </c>
      <c r="C1169" s="93" t="s">
        <v>2773</v>
      </c>
      <c r="D1169" s="89" t="s">
        <v>1863</v>
      </c>
    </row>
    <row r="1170" spans="1:4" x14ac:dyDescent="0.3">
      <c r="A1170" s="92" t="s">
        <v>2774</v>
      </c>
      <c r="B1170" s="93" t="s">
        <v>164</v>
      </c>
      <c r="C1170" s="93" t="s">
        <v>2775</v>
      </c>
      <c r="D1170" s="89" t="s">
        <v>1863</v>
      </c>
    </row>
    <row r="1171" spans="1:4" x14ac:dyDescent="0.3">
      <c r="A1171" s="92" t="s">
        <v>2776</v>
      </c>
      <c r="B1171" s="93" t="s">
        <v>164</v>
      </c>
      <c r="C1171" s="93" t="s">
        <v>2778</v>
      </c>
      <c r="D1171" s="89" t="s">
        <v>2777</v>
      </c>
    </row>
    <row r="1172" spans="1:4" x14ac:dyDescent="0.3">
      <c r="A1172" s="92" t="s">
        <v>341</v>
      </c>
      <c r="B1172" s="93" t="s">
        <v>164</v>
      </c>
      <c r="C1172" s="93" t="s">
        <v>2779</v>
      </c>
      <c r="D1172" s="89" t="s">
        <v>463</v>
      </c>
    </row>
    <row r="1173" spans="1:4" x14ac:dyDescent="0.3">
      <c r="A1173" s="92" t="s">
        <v>2780</v>
      </c>
      <c r="B1173" s="93" t="s">
        <v>164</v>
      </c>
      <c r="C1173" s="93" t="s">
        <v>2781</v>
      </c>
      <c r="D1173" s="89" t="s">
        <v>438</v>
      </c>
    </row>
    <row r="1174" spans="1:4" x14ac:dyDescent="0.3">
      <c r="A1174" s="92" t="s">
        <v>2782</v>
      </c>
      <c r="B1174" s="93" t="s">
        <v>164</v>
      </c>
      <c r="C1174" s="93" t="s">
        <v>2783</v>
      </c>
      <c r="D1174" s="89" t="s">
        <v>483</v>
      </c>
    </row>
    <row r="1175" spans="1:4" x14ac:dyDescent="0.3">
      <c r="A1175" s="92" t="s">
        <v>3631</v>
      </c>
      <c r="B1175" s="93" t="s">
        <v>164</v>
      </c>
      <c r="C1175" s="93" t="s">
        <v>3632</v>
      </c>
      <c r="D1175" s="89" t="s">
        <v>3633</v>
      </c>
    </row>
    <row r="1176" spans="1:4" x14ac:dyDescent="0.3">
      <c r="A1176" s="92" t="s">
        <v>2784</v>
      </c>
      <c r="B1176" s="93" t="s">
        <v>157</v>
      </c>
      <c r="C1176" s="93" t="s">
        <v>2785</v>
      </c>
      <c r="D1176" s="89" t="s">
        <v>408</v>
      </c>
    </row>
    <row r="1177" spans="1:4" x14ac:dyDescent="0.3">
      <c r="A1177" s="92" t="s">
        <v>2786</v>
      </c>
      <c r="B1177" s="93" t="s">
        <v>157</v>
      </c>
      <c r="C1177" s="93" t="s">
        <v>2788</v>
      </c>
      <c r="D1177" s="89" t="s">
        <v>2787</v>
      </c>
    </row>
    <row r="1178" spans="1:4" x14ac:dyDescent="0.3">
      <c r="A1178" s="92" t="s">
        <v>2789</v>
      </c>
      <c r="B1178" s="93" t="s">
        <v>157</v>
      </c>
      <c r="C1178" s="93" t="s">
        <v>2791</v>
      </c>
      <c r="D1178" s="89" t="s">
        <v>2790</v>
      </c>
    </row>
    <row r="1179" spans="1:4" x14ac:dyDescent="0.3">
      <c r="A1179" s="92" t="s">
        <v>2792</v>
      </c>
      <c r="B1179" s="93" t="s">
        <v>164</v>
      </c>
      <c r="C1179" s="93" t="s">
        <v>2794</v>
      </c>
      <c r="D1179" s="89" t="s">
        <v>2793</v>
      </c>
    </row>
    <row r="1180" spans="1:4" x14ac:dyDescent="0.3">
      <c r="A1180" s="92" t="s">
        <v>3634</v>
      </c>
      <c r="B1180" s="93" t="s">
        <v>159</v>
      </c>
      <c r="C1180" s="93" t="s">
        <v>3635</v>
      </c>
      <c r="D1180" s="89" t="s">
        <v>3636</v>
      </c>
    </row>
    <row r="1181" spans="1:4" x14ac:dyDescent="0.3">
      <c r="A1181" s="92" t="s">
        <v>2795</v>
      </c>
      <c r="B1181" s="93" t="s">
        <v>157</v>
      </c>
      <c r="C1181" s="93" t="s">
        <v>2796</v>
      </c>
      <c r="D1181" s="89" t="s">
        <v>1208</v>
      </c>
    </row>
    <row r="1182" spans="1:4" x14ac:dyDescent="0.3">
      <c r="A1182" s="92" t="s">
        <v>2797</v>
      </c>
      <c r="B1182" s="93" t="s">
        <v>157</v>
      </c>
      <c r="C1182" s="93" t="s">
        <v>2798</v>
      </c>
      <c r="D1182" s="89" t="s">
        <v>463</v>
      </c>
    </row>
    <row r="1183" spans="1:4" x14ac:dyDescent="0.3">
      <c r="A1183" s="92" t="s">
        <v>3637</v>
      </c>
      <c r="B1183" s="93" t="s">
        <v>157</v>
      </c>
      <c r="C1183" s="93" t="s">
        <v>533</v>
      </c>
      <c r="D1183" s="89" t="s">
        <v>3638</v>
      </c>
    </row>
    <row r="1184" spans="1:4" x14ac:dyDescent="0.3">
      <c r="A1184" s="92" t="s">
        <v>2799</v>
      </c>
      <c r="B1184" s="93" t="s">
        <v>162</v>
      </c>
      <c r="C1184" s="93" t="s">
        <v>2800</v>
      </c>
      <c r="D1184" s="89" t="s">
        <v>408</v>
      </c>
    </row>
    <row r="1185" spans="1:4" x14ac:dyDescent="0.3">
      <c r="A1185" s="92" t="s">
        <v>2801</v>
      </c>
      <c r="B1185" s="93" t="s">
        <v>158</v>
      </c>
      <c r="C1185" s="93" t="s">
        <v>2802</v>
      </c>
      <c r="D1185" s="89" t="s">
        <v>415</v>
      </c>
    </row>
    <row r="1186" spans="1:4" x14ac:dyDescent="0.3">
      <c r="A1186" s="92" t="s">
        <v>2803</v>
      </c>
      <c r="B1186" s="93" t="s">
        <v>157</v>
      </c>
      <c r="C1186" s="93" t="s">
        <v>2805</v>
      </c>
      <c r="D1186" s="89" t="s">
        <v>2804</v>
      </c>
    </row>
    <row r="1187" spans="1:4" x14ac:dyDescent="0.3">
      <c r="A1187" s="92" t="s">
        <v>342</v>
      </c>
      <c r="B1187" s="93" t="s">
        <v>157</v>
      </c>
      <c r="C1187" s="93" t="s">
        <v>2806</v>
      </c>
      <c r="D1187" s="89" t="s">
        <v>1208</v>
      </c>
    </row>
    <row r="1188" spans="1:4" x14ac:dyDescent="0.3">
      <c r="A1188" s="92" t="s">
        <v>3639</v>
      </c>
      <c r="B1188" s="93" t="s">
        <v>164</v>
      </c>
      <c r="C1188" s="93" t="s">
        <v>3640</v>
      </c>
      <c r="D1188" s="89" t="s">
        <v>2804</v>
      </c>
    </row>
    <row r="1189" spans="1:4" x14ac:dyDescent="0.3">
      <c r="A1189" s="92" t="s">
        <v>2807</v>
      </c>
      <c r="B1189" s="93" t="s">
        <v>164</v>
      </c>
      <c r="C1189" s="93" t="s">
        <v>2808</v>
      </c>
      <c r="D1189" s="89" t="s">
        <v>415</v>
      </c>
    </row>
    <row r="1190" spans="1:4" x14ac:dyDescent="0.3">
      <c r="A1190" s="92" t="s">
        <v>2809</v>
      </c>
      <c r="B1190" s="93" t="s">
        <v>164</v>
      </c>
      <c r="C1190" s="93" t="s">
        <v>2810</v>
      </c>
      <c r="D1190" s="89" t="s">
        <v>483</v>
      </c>
    </row>
    <row r="1191" spans="1:4" x14ac:dyDescent="0.3">
      <c r="A1191" s="92" t="s">
        <v>2811</v>
      </c>
      <c r="B1191" s="93" t="s">
        <v>159</v>
      </c>
      <c r="C1191" s="93" t="s">
        <v>2813</v>
      </c>
      <c r="D1191" s="89" t="s">
        <v>2812</v>
      </c>
    </row>
    <row r="1192" spans="1:4" x14ac:dyDescent="0.3">
      <c r="A1192" s="92" t="s">
        <v>2814</v>
      </c>
      <c r="B1192" s="93" t="s">
        <v>164</v>
      </c>
      <c r="C1192" s="93" t="s">
        <v>2816</v>
      </c>
      <c r="D1192" s="89" t="s">
        <v>2815</v>
      </c>
    </row>
    <row r="1193" spans="1:4" x14ac:dyDescent="0.3">
      <c r="A1193" s="92" t="s">
        <v>2817</v>
      </c>
      <c r="B1193" s="93" t="s">
        <v>164</v>
      </c>
      <c r="C1193" s="93" t="s">
        <v>2818</v>
      </c>
      <c r="D1193" s="89" t="s">
        <v>483</v>
      </c>
    </row>
    <row r="1194" spans="1:4" x14ac:dyDescent="0.3">
      <c r="A1194" s="92" t="s">
        <v>3641</v>
      </c>
      <c r="B1194" s="93" t="s">
        <v>159</v>
      </c>
      <c r="C1194" s="93" t="s">
        <v>3642</v>
      </c>
      <c r="D1194" s="89" t="s">
        <v>3643</v>
      </c>
    </row>
    <row r="1195" spans="1:4" x14ac:dyDescent="0.3">
      <c r="A1195" s="92" t="s">
        <v>343</v>
      </c>
      <c r="B1195" s="93" t="s">
        <v>157</v>
      </c>
      <c r="C1195" s="93" t="s">
        <v>2819</v>
      </c>
      <c r="D1195" s="89" t="s">
        <v>408</v>
      </c>
    </row>
    <row r="1196" spans="1:4" x14ac:dyDescent="0.3">
      <c r="A1196" s="92" t="s">
        <v>2820</v>
      </c>
      <c r="B1196" s="93" t="s">
        <v>157</v>
      </c>
      <c r="C1196" s="93" t="s">
        <v>2821</v>
      </c>
      <c r="D1196" s="89" t="s">
        <v>2787</v>
      </c>
    </row>
    <row r="1197" spans="1:4" x14ac:dyDescent="0.3">
      <c r="A1197" s="92" t="s">
        <v>2822</v>
      </c>
      <c r="B1197" s="93" t="s">
        <v>164</v>
      </c>
      <c r="C1197" s="93" t="s">
        <v>2823</v>
      </c>
      <c r="D1197" s="89" t="s">
        <v>415</v>
      </c>
    </row>
    <row r="1198" spans="1:4" x14ac:dyDescent="0.3">
      <c r="A1198" s="92" t="s">
        <v>2824</v>
      </c>
      <c r="B1198" s="93" t="s">
        <v>164</v>
      </c>
      <c r="C1198" s="93" t="s">
        <v>2825</v>
      </c>
      <c r="D1198" s="89" t="s">
        <v>869</v>
      </c>
    </row>
    <row r="1199" spans="1:4" x14ac:dyDescent="0.3">
      <c r="A1199" s="92" t="s">
        <v>344</v>
      </c>
      <c r="B1199" s="93" t="s">
        <v>158</v>
      </c>
      <c r="C1199" s="93" t="s">
        <v>2826</v>
      </c>
      <c r="D1199" s="89" t="s">
        <v>408</v>
      </c>
    </row>
    <row r="1200" spans="1:4" x14ac:dyDescent="0.3">
      <c r="A1200" s="92" t="s">
        <v>2827</v>
      </c>
      <c r="B1200" s="93" t="s">
        <v>157</v>
      </c>
      <c r="C1200" s="93" t="s">
        <v>2828</v>
      </c>
      <c r="D1200" s="89" t="s">
        <v>408</v>
      </c>
    </row>
    <row r="1201" spans="1:4" x14ac:dyDescent="0.3">
      <c r="A1201" s="92" t="s">
        <v>345</v>
      </c>
      <c r="B1201" s="93" t="s">
        <v>158</v>
      </c>
      <c r="C1201" s="93" t="s">
        <v>2829</v>
      </c>
      <c r="D1201" s="89" t="s">
        <v>408</v>
      </c>
    </row>
    <row r="1202" spans="1:4" x14ac:dyDescent="0.3">
      <c r="A1202" s="92" t="s">
        <v>2830</v>
      </c>
      <c r="B1202" s="93" t="s">
        <v>158</v>
      </c>
      <c r="C1202" s="93" t="s">
        <v>2831</v>
      </c>
      <c r="D1202" s="89" t="s">
        <v>408</v>
      </c>
    </row>
    <row r="1203" spans="1:4" x14ac:dyDescent="0.3">
      <c r="A1203" s="92" t="s">
        <v>2832</v>
      </c>
      <c r="B1203" s="93" t="s">
        <v>158</v>
      </c>
      <c r="C1203" s="93" t="s">
        <v>2833</v>
      </c>
      <c r="D1203" s="89" t="s">
        <v>408</v>
      </c>
    </row>
    <row r="1204" spans="1:4" x14ac:dyDescent="0.3">
      <c r="A1204" s="92" t="s">
        <v>2834</v>
      </c>
      <c r="B1204" s="93" t="s">
        <v>158</v>
      </c>
      <c r="C1204" s="93" t="s">
        <v>2835</v>
      </c>
      <c r="D1204" s="89" t="s">
        <v>408</v>
      </c>
    </row>
    <row r="1205" spans="1:4" x14ac:dyDescent="0.3">
      <c r="A1205" s="92" t="s">
        <v>2836</v>
      </c>
      <c r="B1205" s="93" t="s">
        <v>162</v>
      </c>
      <c r="C1205" s="93" t="s">
        <v>2838</v>
      </c>
      <c r="D1205" s="89" t="s">
        <v>2837</v>
      </c>
    </row>
    <row r="1206" spans="1:4" x14ac:dyDescent="0.3">
      <c r="A1206" s="92" t="s">
        <v>2839</v>
      </c>
      <c r="B1206" s="93" t="s">
        <v>158</v>
      </c>
      <c r="C1206" s="93" t="s">
        <v>2840</v>
      </c>
      <c r="D1206" s="89" t="s">
        <v>408</v>
      </c>
    </row>
    <row r="1207" spans="1:4" x14ac:dyDescent="0.3">
      <c r="A1207" s="92" t="s">
        <v>346</v>
      </c>
      <c r="B1207" s="93" t="s">
        <v>164</v>
      </c>
      <c r="C1207" s="93" t="s">
        <v>2841</v>
      </c>
      <c r="D1207" s="89" t="s">
        <v>408</v>
      </c>
    </row>
    <row r="1208" spans="1:4" x14ac:dyDescent="0.3">
      <c r="A1208" s="92" t="s">
        <v>3644</v>
      </c>
      <c r="B1208" s="93" t="s">
        <v>159</v>
      </c>
      <c r="C1208" s="93" t="s">
        <v>3645</v>
      </c>
      <c r="D1208" s="89" t="s">
        <v>408</v>
      </c>
    </row>
    <row r="1209" spans="1:4" x14ac:dyDescent="0.3">
      <c r="A1209" s="92" t="s">
        <v>3646</v>
      </c>
      <c r="B1209" s="93" t="s">
        <v>159</v>
      </c>
      <c r="C1209" s="93" t="s">
        <v>3647</v>
      </c>
      <c r="D1209" s="89" t="s">
        <v>1592</v>
      </c>
    </row>
    <row r="1210" spans="1:4" x14ac:dyDescent="0.3">
      <c r="A1210" s="92" t="s">
        <v>2842</v>
      </c>
      <c r="B1210" s="93" t="s">
        <v>164</v>
      </c>
      <c r="C1210" s="93" t="s">
        <v>2843</v>
      </c>
      <c r="D1210" s="89" t="s">
        <v>408</v>
      </c>
    </row>
    <row r="1211" spans="1:4" x14ac:dyDescent="0.3">
      <c r="A1211" s="92" t="s">
        <v>3648</v>
      </c>
      <c r="B1211" s="93" t="s">
        <v>158</v>
      </c>
      <c r="C1211" s="93" t="s">
        <v>3649</v>
      </c>
      <c r="D1211" s="89" t="s">
        <v>463</v>
      </c>
    </row>
    <row r="1212" spans="1:4" x14ac:dyDescent="0.3">
      <c r="A1212" s="92" t="s">
        <v>2844</v>
      </c>
      <c r="B1212" s="93" t="s">
        <v>162</v>
      </c>
      <c r="C1212" s="93" t="s">
        <v>2846</v>
      </c>
      <c r="D1212" s="89" t="s">
        <v>2845</v>
      </c>
    </row>
    <row r="1213" spans="1:4" x14ac:dyDescent="0.3">
      <c r="A1213" s="92" t="s">
        <v>2847</v>
      </c>
      <c r="B1213" s="93" t="s">
        <v>158</v>
      </c>
      <c r="C1213" s="93" t="s">
        <v>2849</v>
      </c>
      <c r="D1213" s="89" t="s">
        <v>2848</v>
      </c>
    </row>
    <row r="1214" spans="1:4" x14ac:dyDescent="0.3">
      <c r="A1214" s="92" t="s">
        <v>2850</v>
      </c>
      <c r="B1214" s="93" t="s">
        <v>164</v>
      </c>
      <c r="C1214" s="93" t="s">
        <v>2851</v>
      </c>
      <c r="D1214" s="89" t="s">
        <v>408</v>
      </c>
    </row>
    <row r="1215" spans="1:4" x14ac:dyDescent="0.3">
      <c r="A1215" s="92" t="s">
        <v>2852</v>
      </c>
      <c r="B1215" s="93" t="s">
        <v>158</v>
      </c>
      <c r="C1215" s="93" t="s">
        <v>2854</v>
      </c>
      <c r="D1215" s="89" t="s">
        <v>2853</v>
      </c>
    </row>
    <row r="1216" spans="1:4" x14ac:dyDescent="0.3">
      <c r="A1216" s="92" t="s">
        <v>2855</v>
      </c>
      <c r="B1216" s="93" t="s">
        <v>158</v>
      </c>
      <c r="C1216" s="93" t="s">
        <v>2857</v>
      </c>
      <c r="D1216" s="89" t="s">
        <v>2856</v>
      </c>
    </row>
    <row r="1217" spans="1:4" x14ac:dyDescent="0.3">
      <c r="A1217" s="92" t="s">
        <v>347</v>
      </c>
      <c r="B1217" s="93" t="s">
        <v>164</v>
      </c>
      <c r="C1217" s="93" t="s">
        <v>2859</v>
      </c>
      <c r="D1217" s="89" t="s">
        <v>2858</v>
      </c>
    </row>
    <row r="1218" spans="1:4" x14ac:dyDescent="0.3">
      <c r="A1218" s="92" t="s">
        <v>2860</v>
      </c>
      <c r="B1218" s="93" t="s">
        <v>164</v>
      </c>
      <c r="C1218" s="93" t="s">
        <v>2862</v>
      </c>
      <c r="D1218" s="89" t="s">
        <v>2861</v>
      </c>
    </row>
    <row r="1219" spans="1:4" x14ac:dyDescent="0.3">
      <c r="A1219" s="92" t="s">
        <v>348</v>
      </c>
      <c r="B1219" s="93" t="s">
        <v>164</v>
      </c>
      <c r="C1219" s="93" t="s">
        <v>2865</v>
      </c>
      <c r="D1219" s="89" t="s">
        <v>2864</v>
      </c>
    </row>
    <row r="1220" spans="1:4" x14ac:dyDescent="0.3">
      <c r="A1220" s="92" t="s">
        <v>3650</v>
      </c>
      <c r="B1220" s="93" t="s">
        <v>164</v>
      </c>
      <c r="C1220" s="93" t="s">
        <v>3651</v>
      </c>
      <c r="D1220" s="89" t="s">
        <v>3652</v>
      </c>
    </row>
    <row r="1221" spans="1:4" x14ac:dyDescent="0.3">
      <c r="A1221" s="92" t="s">
        <v>349</v>
      </c>
      <c r="B1221" s="93" t="s">
        <v>164</v>
      </c>
      <c r="C1221" s="93" t="s">
        <v>2867</v>
      </c>
      <c r="D1221" s="89" t="s">
        <v>2866</v>
      </c>
    </row>
    <row r="1222" spans="1:4" x14ac:dyDescent="0.3">
      <c r="A1222" s="92" t="s">
        <v>2868</v>
      </c>
      <c r="B1222" s="93" t="s">
        <v>164</v>
      </c>
      <c r="C1222" s="93" t="s">
        <v>2870</v>
      </c>
      <c r="D1222" s="89" t="s">
        <v>2869</v>
      </c>
    </row>
    <row r="1223" spans="1:4" x14ac:dyDescent="0.3">
      <c r="A1223" s="92" t="s">
        <v>2871</v>
      </c>
      <c r="B1223" s="93" t="s">
        <v>164</v>
      </c>
      <c r="C1223" s="93" t="s">
        <v>2873</v>
      </c>
      <c r="D1223" s="89" t="s">
        <v>2872</v>
      </c>
    </row>
    <row r="1224" spans="1:4" x14ac:dyDescent="0.3">
      <c r="A1224" s="92" t="s">
        <v>2874</v>
      </c>
      <c r="B1224" s="93" t="s">
        <v>164</v>
      </c>
      <c r="C1224" s="93" t="s">
        <v>2876</v>
      </c>
      <c r="D1224" s="89" t="s">
        <v>2875</v>
      </c>
    </row>
    <row r="1225" spans="1:4" x14ac:dyDescent="0.3">
      <c r="A1225" s="92" t="s">
        <v>2877</v>
      </c>
      <c r="B1225" s="93" t="s">
        <v>164</v>
      </c>
      <c r="C1225" s="93" t="s">
        <v>2879</v>
      </c>
      <c r="D1225" s="89" t="s">
        <v>2878</v>
      </c>
    </row>
    <row r="1226" spans="1:4" x14ac:dyDescent="0.3">
      <c r="A1226" s="92" t="s">
        <v>2880</v>
      </c>
      <c r="B1226" s="93" t="s">
        <v>164</v>
      </c>
      <c r="C1226" s="93" t="s">
        <v>2882</v>
      </c>
      <c r="D1226" s="89" t="s">
        <v>2881</v>
      </c>
    </row>
    <row r="1227" spans="1:4" x14ac:dyDescent="0.3">
      <c r="A1227" s="92" t="s">
        <v>2883</v>
      </c>
      <c r="B1227" s="93" t="s">
        <v>164</v>
      </c>
      <c r="C1227" s="93" t="s">
        <v>2884</v>
      </c>
      <c r="D1227" s="89" t="s">
        <v>859</v>
      </c>
    </row>
    <row r="1228" spans="1:4" x14ac:dyDescent="0.3">
      <c r="A1228" s="92" t="s">
        <v>2885</v>
      </c>
      <c r="B1228" s="93" t="s">
        <v>164</v>
      </c>
      <c r="C1228" s="93" t="s">
        <v>2886</v>
      </c>
      <c r="D1228" s="89" t="s">
        <v>438</v>
      </c>
    </row>
    <row r="1229" spans="1:4" x14ac:dyDescent="0.3">
      <c r="A1229" s="92" t="s">
        <v>2887</v>
      </c>
      <c r="B1229" s="93" t="s">
        <v>164</v>
      </c>
      <c r="C1229" s="93" t="s">
        <v>2888</v>
      </c>
      <c r="D1229" s="89" t="s">
        <v>1932</v>
      </c>
    </row>
    <row r="1230" spans="1:4" x14ac:dyDescent="0.3">
      <c r="A1230" s="92" t="s">
        <v>2889</v>
      </c>
      <c r="B1230" s="93" t="s">
        <v>164</v>
      </c>
      <c r="C1230" s="93" t="s">
        <v>2891</v>
      </c>
      <c r="D1230" s="89" t="s">
        <v>2890</v>
      </c>
    </row>
    <row r="1231" spans="1:4" x14ac:dyDescent="0.3">
      <c r="A1231" s="92" t="s">
        <v>2892</v>
      </c>
      <c r="B1231" s="93" t="s">
        <v>164</v>
      </c>
      <c r="C1231" s="93" t="s">
        <v>2894</v>
      </c>
      <c r="D1231" s="89" t="s">
        <v>2893</v>
      </c>
    </row>
    <row r="1232" spans="1:4" x14ac:dyDescent="0.3">
      <c r="A1232" s="92" t="s">
        <v>2895</v>
      </c>
      <c r="B1232" s="93" t="s">
        <v>164</v>
      </c>
      <c r="C1232" s="93" t="s">
        <v>2897</v>
      </c>
      <c r="D1232" s="89" t="s">
        <v>2896</v>
      </c>
    </row>
    <row r="1233" spans="1:4" x14ac:dyDescent="0.3">
      <c r="A1233" s="92" t="s">
        <v>2898</v>
      </c>
      <c r="B1233" s="93" t="s">
        <v>164</v>
      </c>
      <c r="C1233" s="93" t="s">
        <v>2900</v>
      </c>
      <c r="D1233" s="89" t="s">
        <v>2899</v>
      </c>
    </row>
    <row r="1234" spans="1:4" x14ac:dyDescent="0.3">
      <c r="A1234" s="92" t="s">
        <v>2901</v>
      </c>
      <c r="B1234" s="93" t="s">
        <v>164</v>
      </c>
      <c r="C1234" s="93" t="s">
        <v>2902</v>
      </c>
      <c r="D1234" s="89" t="s">
        <v>859</v>
      </c>
    </row>
    <row r="1235" spans="1:4" x14ac:dyDescent="0.3">
      <c r="A1235" s="92" t="s">
        <v>2903</v>
      </c>
      <c r="B1235" s="93" t="s">
        <v>164</v>
      </c>
      <c r="C1235" s="93" t="s">
        <v>2904</v>
      </c>
      <c r="D1235" s="89" t="s">
        <v>1208</v>
      </c>
    </row>
    <row r="1236" spans="1:4" x14ac:dyDescent="0.3">
      <c r="A1236" s="92" t="s">
        <v>2905</v>
      </c>
      <c r="B1236" s="93" t="s">
        <v>158</v>
      </c>
      <c r="C1236" s="93" t="s">
        <v>2906</v>
      </c>
      <c r="D1236" s="89" t="s">
        <v>408</v>
      </c>
    </row>
    <row r="1237" spans="1:4" x14ac:dyDescent="0.3">
      <c r="A1237" s="92" t="s">
        <v>2907</v>
      </c>
      <c r="B1237" s="93" t="s">
        <v>162</v>
      </c>
      <c r="C1237" s="93" t="s">
        <v>2908</v>
      </c>
      <c r="D1237" s="89" t="s">
        <v>463</v>
      </c>
    </row>
    <row r="1238" spans="1:4" x14ac:dyDescent="0.3">
      <c r="A1238" s="92" t="s">
        <v>2909</v>
      </c>
      <c r="B1238" s="93" t="s">
        <v>164</v>
      </c>
      <c r="C1238" s="93" t="s">
        <v>2910</v>
      </c>
      <c r="D1238" s="89" t="s">
        <v>745</v>
      </c>
    </row>
    <row r="1239" spans="1:4" x14ac:dyDescent="0.3">
      <c r="A1239" s="92" t="s">
        <v>3653</v>
      </c>
      <c r="B1239" s="93" t="s">
        <v>164</v>
      </c>
      <c r="C1239" s="93" t="s">
        <v>3654</v>
      </c>
      <c r="D1239" s="89" t="s">
        <v>3655</v>
      </c>
    </row>
    <row r="1240" spans="1:4" x14ac:dyDescent="0.3">
      <c r="A1240" s="92" t="s">
        <v>2911</v>
      </c>
      <c r="B1240" s="93" t="s">
        <v>158</v>
      </c>
      <c r="C1240" s="93" t="s">
        <v>2912</v>
      </c>
      <c r="D1240" s="89" t="s">
        <v>483</v>
      </c>
    </row>
    <row r="1241" spans="1:4" x14ac:dyDescent="0.3">
      <c r="A1241" s="92" t="s">
        <v>2913</v>
      </c>
      <c r="B1241" s="93" t="s">
        <v>158</v>
      </c>
      <c r="C1241" s="93" t="s">
        <v>2914</v>
      </c>
      <c r="D1241" s="89" t="s">
        <v>408</v>
      </c>
    </row>
    <row r="1242" spans="1:4" x14ac:dyDescent="0.3">
      <c r="A1242" s="92" t="s">
        <v>2915</v>
      </c>
      <c r="B1242" s="93" t="s">
        <v>164</v>
      </c>
      <c r="C1242" s="93" t="s">
        <v>2916</v>
      </c>
      <c r="D1242" s="89" t="s">
        <v>408</v>
      </c>
    </row>
    <row r="1243" spans="1:4" x14ac:dyDescent="0.3">
      <c r="A1243" s="92" t="s">
        <v>2917</v>
      </c>
      <c r="B1243" s="93" t="s">
        <v>164</v>
      </c>
      <c r="C1243" s="93" t="s">
        <v>2918</v>
      </c>
      <c r="D1243" s="89" t="s">
        <v>408</v>
      </c>
    </row>
    <row r="1244" spans="1:4" x14ac:dyDescent="0.3">
      <c r="A1244" s="92" t="s">
        <v>2919</v>
      </c>
      <c r="B1244" s="93" t="s">
        <v>158</v>
      </c>
      <c r="C1244" s="93" t="s">
        <v>2920</v>
      </c>
      <c r="D1244" s="89" t="s">
        <v>2222</v>
      </c>
    </row>
    <row r="1245" spans="1:4" x14ac:dyDescent="0.3">
      <c r="A1245" s="92" t="s">
        <v>2921</v>
      </c>
      <c r="B1245" s="93" t="s">
        <v>158</v>
      </c>
      <c r="C1245" s="93" t="s">
        <v>2922</v>
      </c>
      <c r="D1245" s="89" t="s">
        <v>463</v>
      </c>
    </row>
    <row r="1246" spans="1:4" x14ac:dyDescent="0.3">
      <c r="A1246" s="92" t="s">
        <v>2923</v>
      </c>
      <c r="B1246" s="93" t="s">
        <v>159</v>
      </c>
      <c r="C1246" s="93" t="s">
        <v>2925</v>
      </c>
      <c r="D1246" s="89" t="s">
        <v>2924</v>
      </c>
    </row>
    <row r="1247" spans="1:4" x14ac:dyDescent="0.3">
      <c r="A1247" s="92" t="s">
        <v>3656</v>
      </c>
      <c r="B1247" s="93" t="s">
        <v>162</v>
      </c>
      <c r="C1247" s="93" t="s">
        <v>3657</v>
      </c>
      <c r="D1247" s="89" t="s">
        <v>817</v>
      </c>
    </row>
    <row r="1248" spans="1:4" x14ac:dyDescent="0.3">
      <c r="A1248" s="92" t="s">
        <v>2926</v>
      </c>
      <c r="B1248" s="93" t="s">
        <v>169</v>
      </c>
      <c r="C1248" s="93" t="s">
        <v>2927</v>
      </c>
      <c r="D1248" s="89" t="s">
        <v>408</v>
      </c>
    </row>
    <row r="1249" spans="1:4" x14ac:dyDescent="0.3">
      <c r="A1249" s="92" t="s">
        <v>2928</v>
      </c>
      <c r="B1249" s="93" t="s">
        <v>158</v>
      </c>
      <c r="C1249" s="93" t="s">
        <v>2930</v>
      </c>
      <c r="D1249" s="89" t="s">
        <v>2929</v>
      </c>
    </row>
    <row r="1250" spans="1:4" x14ac:dyDescent="0.3">
      <c r="A1250" s="92" t="s">
        <v>2931</v>
      </c>
      <c r="B1250" s="93" t="s">
        <v>158</v>
      </c>
      <c r="C1250" s="93" t="s">
        <v>2932</v>
      </c>
      <c r="D1250" s="89" t="s">
        <v>1042</v>
      </c>
    </row>
    <row r="1251" spans="1:4" x14ac:dyDescent="0.3">
      <c r="A1251" s="92" t="s">
        <v>2933</v>
      </c>
      <c r="B1251" s="93" t="s">
        <v>162</v>
      </c>
      <c r="C1251" s="93" t="s">
        <v>2935</v>
      </c>
      <c r="D1251" s="89" t="s">
        <v>2934</v>
      </c>
    </row>
    <row r="1252" spans="1:4" x14ac:dyDescent="0.3">
      <c r="A1252" s="92" t="s">
        <v>350</v>
      </c>
      <c r="B1252" s="93" t="s">
        <v>162</v>
      </c>
      <c r="C1252" s="93" t="s">
        <v>2936</v>
      </c>
      <c r="D1252" s="89" t="s">
        <v>1042</v>
      </c>
    </row>
    <row r="1253" spans="1:4" x14ac:dyDescent="0.3">
      <c r="A1253" s="92" t="s">
        <v>2937</v>
      </c>
      <c r="B1253" s="93" t="s">
        <v>158</v>
      </c>
      <c r="C1253" s="93" t="s">
        <v>2939</v>
      </c>
      <c r="D1253" s="89" t="s">
        <v>2938</v>
      </c>
    </row>
    <row r="1254" spans="1:4" x14ac:dyDescent="0.3">
      <c r="A1254" s="92" t="s">
        <v>3658</v>
      </c>
      <c r="B1254" s="93" t="s">
        <v>169</v>
      </c>
      <c r="C1254" s="93" t="s">
        <v>3659</v>
      </c>
      <c r="D1254" s="89" t="s">
        <v>1140</v>
      </c>
    </row>
    <row r="1255" spans="1:4" x14ac:dyDescent="0.3">
      <c r="A1255" s="92" t="s">
        <v>2940</v>
      </c>
      <c r="B1255" s="93" t="s">
        <v>158</v>
      </c>
      <c r="C1255" s="93" t="s">
        <v>2942</v>
      </c>
      <c r="D1255" s="89" t="s">
        <v>2941</v>
      </c>
    </row>
    <row r="1256" spans="1:4" x14ac:dyDescent="0.3">
      <c r="A1256" s="92" t="s">
        <v>2943</v>
      </c>
      <c r="B1256" s="93" t="s">
        <v>157</v>
      </c>
      <c r="C1256" s="93" t="s">
        <v>2944</v>
      </c>
      <c r="D1256" s="89" t="s">
        <v>408</v>
      </c>
    </row>
    <row r="1257" spans="1:4" x14ac:dyDescent="0.3">
      <c r="A1257" s="92" t="s">
        <v>2945</v>
      </c>
      <c r="B1257" s="93" t="s">
        <v>158</v>
      </c>
      <c r="C1257" s="93" t="s">
        <v>2947</v>
      </c>
      <c r="D1257" s="89" t="s">
        <v>2946</v>
      </c>
    </row>
    <row r="1258" spans="1:4" x14ac:dyDescent="0.3">
      <c r="A1258" s="92" t="s">
        <v>2948</v>
      </c>
      <c r="B1258" s="93" t="s">
        <v>157</v>
      </c>
      <c r="C1258" s="93" t="s">
        <v>2950</v>
      </c>
      <c r="D1258" s="89" t="s">
        <v>2949</v>
      </c>
    </row>
    <row r="1259" spans="1:4" x14ac:dyDescent="0.3">
      <c r="A1259" s="92" t="s">
        <v>351</v>
      </c>
      <c r="B1259" s="93" t="s">
        <v>157</v>
      </c>
      <c r="C1259" s="93" t="s">
        <v>2951</v>
      </c>
      <c r="D1259" s="89" t="s">
        <v>408</v>
      </c>
    </row>
    <row r="1260" spans="1:4" x14ac:dyDescent="0.3">
      <c r="A1260" s="92" t="s">
        <v>352</v>
      </c>
      <c r="B1260" s="93" t="s">
        <v>158</v>
      </c>
      <c r="C1260" s="93" t="s">
        <v>2952</v>
      </c>
      <c r="D1260" s="89" t="s">
        <v>408</v>
      </c>
    </row>
    <row r="1261" spans="1:4" x14ac:dyDescent="0.3">
      <c r="A1261" s="92" t="s">
        <v>2953</v>
      </c>
      <c r="B1261" s="93" t="s">
        <v>162</v>
      </c>
      <c r="C1261" s="93" t="s">
        <v>2954</v>
      </c>
      <c r="D1261" s="89" t="s">
        <v>1592</v>
      </c>
    </row>
    <row r="1262" spans="1:4" x14ac:dyDescent="0.3">
      <c r="A1262" s="92" t="s">
        <v>2955</v>
      </c>
      <c r="B1262" s="93" t="s">
        <v>162</v>
      </c>
      <c r="C1262" s="93" t="s">
        <v>2956</v>
      </c>
      <c r="D1262" s="89" t="s">
        <v>699</v>
      </c>
    </row>
    <row r="1263" spans="1:4" x14ac:dyDescent="0.3">
      <c r="A1263" s="92" t="s">
        <v>2957</v>
      </c>
      <c r="B1263" s="93" t="s">
        <v>157</v>
      </c>
      <c r="C1263" s="93" t="s">
        <v>2958</v>
      </c>
      <c r="D1263" s="89" t="s">
        <v>463</v>
      </c>
    </row>
    <row r="1264" spans="1:4" x14ac:dyDescent="0.3">
      <c r="A1264" s="92" t="s">
        <v>353</v>
      </c>
      <c r="B1264" s="93" t="s">
        <v>164</v>
      </c>
      <c r="C1264" s="93" t="s">
        <v>2959</v>
      </c>
      <c r="D1264" s="89" t="s">
        <v>505</v>
      </c>
    </row>
    <row r="1265" spans="1:4" x14ac:dyDescent="0.3">
      <c r="A1265" s="92" t="s">
        <v>354</v>
      </c>
      <c r="B1265" s="93" t="s">
        <v>162</v>
      </c>
      <c r="C1265" s="93" t="s">
        <v>2960</v>
      </c>
      <c r="D1265" s="89" t="s">
        <v>408</v>
      </c>
    </row>
    <row r="1266" spans="1:4" x14ac:dyDescent="0.3">
      <c r="A1266" s="92" t="s">
        <v>2961</v>
      </c>
      <c r="B1266" s="93" t="s">
        <v>162</v>
      </c>
      <c r="C1266" s="93" t="s">
        <v>2963</v>
      </c>
      <c r="D1266" s="89" t="s">
        <v>2962</v>
      </c>
    </row>
    <row r="1267" spans="1:4" x14ac:dyDescent="0.3">
      <c r="A1267" s="92" t="s">
        <v>3660</v>
      </c>
      <c r="B1267" s="93" t="s">
        <v>158</v>
      </c>
      <c r="C1267" s="93" t="s">
        <v>3661</v>
      </c>
      <c r="D1267" s="89" t="s">
        <v>463</v>
      </c>
    </row>
    <row r="1268" spans="1:4" x14ac:dyDescent="0.3">
      <c r="A1268" s="92" t="s">
        <v>355</v>
      </c>
      <c r="B1268" s="93" t="s">
        <v>158</v>
      </c>
      <c r="C1268" s="93" t="s">
        <v>2964</v>
      </c>
      <c r="D1268" s="89" t="s">
        <v>408</v>
      </c>
    </row>
    <row r="1269" spans="1:4" x14ac:dyDescent="0.3">
      <c r="A1269" s="92" t="s">
        <v>356</v>
      </c>
      <c r="B1269" s="93" t="s">
        <v>162</v>
      </c>
      <c r="C1269" s="93" t="s">
        <v>2965</v>
      </c>
      <c r="D1269" s="89" t="s">
        <v>408</v>
      </c>
    </row>
    <row r="1270" spans="1:4" x14ac:dyDescent="0.3">
      <c r="A1270" s="92" t="s">
        <v>2966</v>
      </c>
      <c r="B1270" s="93" t="s">
        <v>158</v>
      </c>
      <c r="C1270" s="93" t="s">
        <v>2968</v>
      </c>
      <c r="D1270" s="89" t="s">
        <v>2967</v>
      </c>
    </row>
    <row r="1271" spans="1:4" x14ac:dyDescent="0.3">
      <c r="A1271" s="92" t="s">
        <v>2969</v>
      </c>
      <c r="B1271" s="93" t="s">
        <v>158</v>
      </c>
      <c r="C1271" s="93" t="s">
        <v>2970</v>
      </c>
      <c r="D1271" s="89" t="s">
        <v>408</v>
      </c>
    </row>
    <row r="1272" spans="1:4" x14ac:dyDescent="0.3">
      <c r="A1272" s="92" t="s">
        <v>2971</v>
      </c>
      <c r="B1272" s="93" t="s">
        <v>158</v>
      </c>
      <c r="C1272" s="93" t="s">
        <v>2972</v>
      </c>
      <c r="D1272" s="89" t="s">
        <v>408</v>
      </c>
    </row>
    <row r="1273" spans="1:4" x14ac:dyDescent="0.3">
      <c r="A1273" s="92" t="s">
        <v>2973</v>
      </c>
      <c r="B1273" s="93" t="s">
        <v>158</v>
      </c>
      <c r="C1273" s="93" t="s">
        <v>2974</v>
      </c>
      <c r="D1273" s="89" t="s">
        <v>408</v>
      </c>
    </row>
    <row r="1274" spans="1:4" x14ac:dyDescent="0.3">
      <c r="A1274" s="92" t="s">
        <v>2975</v>
      </c>
      <c r="B1274" s="93" t="s">
        <v>157</v>
      </c>
      <c r="C1274" s="93" t="s">
        <v>2976</v>
      </c>
      <c r="D1274" s="89" t="s">
        <v>461</v>
      </c>
    </row>
    <row r="1275" spans="1:4" x14ac:dyDescent="0.3">
      <c r="A1275" s="92" t="s">
        <v>2977</v>
      </c>
      <c r="B1275" s="93" t="s">
        <v>158</v>
      </c>
      <c r="C1275" s="93" t="s">
        <v>2978</v>
      </c>
      <c r="D1275" s="89" t="s">
        <v>526</v>
      </c>
    </row>
    <row r="1276" spans="1:4" x14ac:dyDescent="0.3">
      <c r="A1276" s="92" t="s">
        <v>2979</v>
      </c>
      <c r="B1276" s="93" t="s">
        <v>164</v>
      </c>
      <c r="C1276" s="93" t="s">
        <v>2980</v>
      </c>
      <c r="D1276" s="89" t="s">
        <v>817</v>
      </c>
    </row>
    <row r="1277" spans="1:4" x14ac:dyDescent="0.3">
      <c r="A1277" s="92" t="s">
        <v>2981</v>
      </c>
      <c r="B1277" s="93" t="s">
        <v>158</v>
      </c>
      <c r="C1277" s="93" t="s">
        <v>2982</v>
      </c>
      <c r="D1277" s="89" t="s">
        <v>408</v>
      </c>
    </row>
    <row r="1278" spans="1:4" x14ac:dyDescent="0.3">
      <c r="A1278" s="92" t="s">
        <v>2983</v>
      </c>
      <c r="B1278" s="93" t="s">
        <v>158</v>
      </c>
      <c r="C1278" s="93" t="s">
        <v>2984</v>
      </c>
      <c r="D1278" s="89" t="s">
        <v>2157</v>
      </c>
    </row>
    <row r="1279" spans="1:4" x14ac:dyDescent="0.3">
      <c r="A1279" s="92" t="s">
        <v>2985</v>
      </c>
      <c r="B1279" s="93" t="s">
        <v>158</v>
      </c>
      <c r="C1279" s="93" t="s">
        <v>2986</v>
      </c>
      <c r="D1279" s="89" t="s">
        <v>408</v>
      </c>
    </row>
    <row r="1280" spans="1:4" x14ac:dyDescent="0.3">
      <c r="A1280" s="92" t="s">
        <v>2987</v>
      </c>
      <c r="B1280" s="93" t="s">
        <v>162</v>
      </c>
      <c r="C1280" s="93" t="s">
        <v>2988</v>
      </c>
      <c r="D1280" s="89" t="s">
        <v>415</v>
      </c>
    </row>
    <row r="1281" spans="1:4" x14ac:dyDescent="0.3">
      <c r="A1281" s="92" t="s">
        <v>2989</v>
      </c>
      <c r="B1281" s="93" t="s">
        <v>169</v>
      </c>
      <c r="C1281" s="93" t="s">
        <v>2991</v>
      </c>
      <c r="D1281" s="89" t="s">
        <v>2990</v>
      </c>
    </row>
    <row r="1282" spans="1:4" x14ac:dyDescent="0.3">
      <c r="A1282" s="92" t="s">
        <v>2992</v>
      </c>
      <c r="B1282" s="93" t="s">
        <v>158</v>
      </c>
      <c r="C1282" s="93" t="s">
        <v>2994</v>
      </c>
      <c r="D1282" s="89" t="s">
        <v>2993</v>
      </c>
    </row>
    <row r="1283" spans="1:4" x14ac:dyDescent="0.3">
      <c r="A1283" s="92" t="s">
        <v>357</v>
      </c>
      <c r="B1283" s="93" t="s">
        <v>169</v>
      </c>
      <c r="C1283" s="93" t="s">
        <v>3662</v>
      </c>
      <c r="D1283" s="89" t="s">
        <v>496</v>
      </c>
    </row>
    <row r="1284" spans="1:4" x14ac:dyDescent="0.3">
      <c r="A1284" s="92" t="s">
        <v>2995</v>
      </c>
      <c r="B1284" s="93" t="s">
        <v>164</v>
      </c>
      <c r="C1284" s="93" t="s">
        <v>2996</v>
      </c>
      <c r="D1284" s="89" t="s">
        <v>817</v>
      </c>
    </row>
    <row r="1285" spans="1:4" x14ac:dyDescent="0.3">
      <c r="A1285" s="92" t="s">
        <v>2997</v>
      </c>
      <c r="B1285" s="93" t="s">
        <v>164</v>
      </c>
      <c r="C1285" s="93" t="s">
        <v>2999</v>
      </c>
      <c r="D1285" s="89" t="s">
        <v>2998</v>
      </c>
    </row>
    <row r="1286" spans="1:4" x14ac:dyDescent="0.3">
      <c r="A1286" s="92" t="s">
        <v>3000</v>
      </c>
      <c r="B1286" s="93" t="s">
        <v>164</v>
      </c>
      <c r="C1286" s="93" t="s">
        <v>3001</v>
      </c>
      <c r="D1286" s="89" t="s">
        <v>463</v>
      </c>
    </row>
    <row r="1287" spans="1:4" x14ac:dyDescent="0.3">
      <c r="A1287" s="92" t="s">
        <v>3002</v>
      </c>
      <c r="B1287" s="93" t="s">
        <v>164</v>
      </c>
      <c r="C1287" s="93" t="s">
        <v>3004</v>
      </c>
      <c r="D1287" s="89" t="s">
        <v>3003</v>
      </c>
    </row>
    <row r="1288" spans="1:4" x14ac:dyDescent="0.3">
      <c r="A1288" s="92" t="s">
        <v>3005</v>
      </c>
      <c r="B1288" s="93" t="s">
        <v>164</v>
      </c>
      <c r="C1288" s="93" t="s">
        <v>3007</v>
      </c>
      <c r="D1288" s="89" t="s">
        <v>3006</v>
      </c>
    </row>
    <row r="1289" spans="1:4" x14ac:dyDescent="0.3">
      <c r="A1289" s="92" t="s">
        <v>3008</v>
      </c>
      <c r="B1289" s="93" t="s">
        <v>164</v>
      </c>
      <c r="C1289" s="93" t="s">
        <v>3010</v>
      </c>
      <c r="D1289" s="89" t="s">
        <v>3009</v>
      </c>
    </row>
    <row r="1290" spans="1:4" x14ac:dyDescent="0.3">
      <c r="A1290" s="92" t="s">
        <v>3011</v>
      </c>
      <c r="B1290" s="93" t="s">
        <v>164</v>
      </c>
      <c r="C1290" s="93" t="s">
        <v>3013</v>
      </c>
      <c r="D1290" s="89" t="s">
        <v>3012</v>
      </c>
    </row>
    <row r="1291" spans="1:4" x14ac:dyDescent="0.3">
      <c r="A1291" s="92" t="s">
        <v>3014</v>
      </c>
      <c r="B1291" s="93" t="s">
        <v>164</v>
      </c>
      <c r="C1291" s="93" t="s">
        <v>3015</v>
      </c>
      <c r="D1291" s="89" t="s">
        <v>408</v>
      </c>
    </row>
    <row r="1292" spans="1:4" x14ac:dyDescent="0.3">
      <c r="A1292" s="92" t="s">
        <v>3663</v>
      </c>
      <c r="B1292" s="93" t="s">
        <v>157</v>
      </c>
      <c r="C1292" s="93" t="s">
        <v>3664</v>
      </c>
      <c r="D1292" s="89" t="s">
        <v>3665</v>
      </c>
    </row>
    <row r="1293" spans="1:4" x14ac:dyDescent="0.3">
      <c r="A1293" s="92" t="s">
        <v>358</v>
      </c>
      <c r="B1293" s="93" t="s">
        <v>157</v>
      </c>
      <c r="C1293" s="93" t="s">
        <v>3017</v>
      </c>
      <c r="D1293" s="89" t="s">
        <v>3016</v>
      </c>
    </row>
    <row r="1294" spans="1:4" x14ac:dyDescent="0.3">
      <c r="A1294" s="92" t="s">
        <v>3018</v>
      </c>
      <c r="B1294" s="93" t="s">
        <v>158</v>
      </c>
      <c r="C1294" s="93" t="s">
        <v>3020</v>
      </c>
      <c r="D1294" s="89" t="s">
        <v>3019</v>
      </c>
    </row>
    <row r="1295" spans="1:4" x14ac:dyDescent="0.3">
      <c r="A1295" s="92" t="s">
        <v>3021</v>
      </c>
      <c r="B1295" s="93" t="s">
        <v>162</v>
      </c>
      <c r="C1295" s="93" t="s">
        <v>3023</v>
      </c>
      <c r="D1295" s="89" t="s">
        <v>3022</v>
      </c>
    </row>
    <row r="1296" spans="1:4" x14ac:dyDescent="0.3">
      <c r="A1296" s="92" t="s">
        <v>3024</v>
      </c>
      <c r="B1296" s="93" t="s">
        <v>162</v>
      </c>
      <c r="C1296" s="93" t="s">
        <v>533</v>
      </c>
      <c r="D1296" s="89" t="s">
        <v>1260</v>
      </c>
    </row>
    <row r="1297" spans="1:4" x14ac:dyDescent="0.3">
      <c r="A1297" s="92" t="s">
        <v>359</v>
      </c>
      <c r="B1297" s="93" t="s">
        <v>157</v>
      </c>
      <c r="C1297" s="93" t="s">
        <v>3026</v>
      </c>
      <c r="D1297" s="89" t="s">
        <v>3025</v>
      </c>
    </row>
    <row r="1298" spans="1:4" x14ac:dyDescent="0.3">
      <c r="A1298" s="92" t="s">
        <v>360</v>
      </c>
      <c r="B1298" s="93" t="s">
        <v>157</v>
      </c>
      <c r="C1298" s="93" t="s">
        <v>3027</v>
      </c>
      <c r="D1298" s="89" t="s">
        <v>408</v>
      </c>
    </row>
    <row r="1299" spans="1:4" x14ac:dyDescent="0.3">
      <c r="A1299" s="92" t="s">
        <v>3028</v>
      </c>
      <c r="B1299" s="93" t="s">
        <v>157</v>
      </c>
      <c r="C1299" s="93" t="s">
        <v>3029</v>
      </c>
      <c r="D1299" s="89" t="s">
        <v>1951</v>
      </c>
    </row>
    <row r="1300" spans="1:4" x14ac:dyDescent="0.3">
      <c r="A1300" s="92" t="s">
        <v>3030</v>
      </c>
      <c r="B1300" s="93" t="s">
        <v>162</v>
      </c>
      <c r="C1300" s="93" t="s">
        <v>3031</v>
      </c>
      <c r="D1300" s="89" t="s">
        <v>423</v>
      </c>
    </row>
    <row r="1301" spans="1:4" x14ac:dyDescent="0.3">
      <c r="A1301" s="92" t="s">
        <v>3032</v>
      </c>
      <c r="B1301" s="93" t="s">
        <v>162</v>
      </c>
      <c r="C1301" s="93" t="s">
        <v>3034</v>
      </c>
      <c r="D1301" s="89" t="s">
        <v>3033</v>
      </c>
    </row>
    <row r="1302" spans="1:4" x14ac:dyDescent="0.3">
      <c r="A1302" s="92" t="s">
        <v>3035</v>
      </c>
      <c r="B1302" s="93" t="s">
        <v>164</v>
      </c>
      <c r="C1302" s="93" t="s">
        <v>3037</v>
      </c>
      <c r="D1302" s="89" t="s">
        <v>3036</v>
      </c>
    </row>
    <row r="1303" spans="1:4" x14ac:dyDescent="0.3">
      <c r="A1303" s="92" t="s">
        <v>361</v>
      </c>
      <c r="B1303" s="93" t="s">
        <v>164</v>
      </c>
      <c r="C1303" s="93" t="s">
        <v>3039</v>
      </c>
      <c r="D1303" s="89" t="s">
        <v>3038</v>
      </c>
    </row>
    <row r="1304" spans="1:4" x14ac:dyDescent="0.3">
      <c r="A1304" s="92" t="s">
        <v>3040</v>
      </c>
      <c r="B1304" s="93" t="s">
        <v>158</v>
      </c>
      <c r="C1304" s="93" t="s">
        <v>3041</v>
      </c>
      <c r="D1304" s="89" t="s">
        <v>2655</v>
      </c>
    </row>
    <row r="1305" spans="1:4" x14ac:dyDescent="0.3">
      <c r="A1305" s="92" t="s">
        <v>3042</v>
      </c>
      <c r="B1305" s="93" t="s">
        <v>158</v>
      </c>
      <c r="C1305" s="93" t="s">
        <v>3044</v>
      </c>
      <c r="D1305" s="89" t="s">
        <v>3043</v>
      </c>
    </row>
    <row r="1306" spans="1:4" x14ac:dyDescent="0.3">
      <c r="A1306" s="92" t="s">
        <v>3045</v>
      </c>
      <c r="B1306" s="93" t="s">
        <v>169</v>
      </c>
      <c r="C1306" s="93" t="s">
        <v>3047</v>
      </c>
      <c r="D1306" s="89" t="s">
        <v>3046</v>
      </c>
    </row>
    <row r="1307" spans="1:4" x14ac:dyDescent="0.3">
      <c r="A1307" s="92" t="s">
        <v>3048</v>
      </c>
      <c r="B1307" s="93" t="s">
        <v>157</v>
      </c>
      <c r="C1307" s="93" t="s">
        <v>3049</v>
      </c>
      <c r="D1307" s="89" t="s">
        <v>817</v>
      </c>
    </row>
    <row r="1308" spans="1:4" x14ac:dyDescent="0.3">
      <c r="A1308" s="92" t="s">
        <v>362</v>
      </c>
      <c r="B1308" s="93" t="s">
        <v>164</v>
      </c>
      <c r="C1308" s="93" t="s">
        <v>3050</v>
      </c>
      <c r="D1308" s="89" t="s">
        <v>438</v>
      </c>
    </row>
    <row r="1309" spans="1:4" x14ac:dyDescent="0.3">
      <c r="A1309" s="92" t="s">
        <v>3051</v>
      </c>
      <c r="B1309" s="93" t="s">
        <v>162</v>
      </c>
      <c r="C1309" s="93" t="s">
        <v>3052</v>
      </c>
      <c r="D1309" s="89" t="s">
        <v>408</v>
      </c>
    </row>
    <row r="1310" spans="1:4" x14ac:dyDescent="0.3">
      <c r="A1310" s="92" t="s">
        <v>3666</v>
      </c>
      <c r="B1310" s="93" t="s">
        <v>164</v>
      </c>
      <c r="C1310" s="93" t="s">
        <v>3667</v>
      </c>
      <c r="D1310" s="89" t="s">
        <v>3668</v>
      </c>
    </row>
    <row r="1311" spans="1:4" x14ac:dyDescent="0.3">
      <c r="A1311" s="92" t="s">
        <v>363</v>
      </c>
      <c r="B1311" s="93" t="s">
        <v>164</v>
      </c>
      <c r="C1311" s="93" t="s">
        <v>3053</v>
      </c>
      <c r="D1311" s="89" t="s">
        <v>1618</v>
      </c>
    </row>
    <row r="1312" spans="1:4" x14ac:dyDescent="0.3">
      <c r="A1312" s="92" t="s">
        <v>3054</v>
      </c>
      <c r="B1312" s="93" t="s">
        <v>157</v>
      </c>
      <c r="C1312" s="93" t="s">
        <v>3055</v>
      </c>
      <c r="D1312" s="89" t="s">
        <v>927</v>
      </c>
    </row>
    <row r="1313" spans="1:4" x14ac:dyDescent="0.3">
      <c r="A1313" s="92" t="s">
        <v>3669</v>
      </c>
      <c r="B1313" s="93" t="s">
        <v>169</v>
      </c>
      <c r="C1313" s="93" t="s">
        <v>3670</v>
      </c>
      <c r="D1313" s="89" t="s">
        <v>408</v>
      </c>
    </row>
    <row r="1314" spans="1:4" x14ac:dyDescent="0.3">
      <c r="A1314" s="92" t="s">
        <v>3056</v>
      </c>
      <c r="B1314" s="93" t="s">
        <v>157</v>
      </c>
      <c r="C1314" s="93" t="s">
        <v>3057</v>
      </c>
      <c r="D1314" s="89" t="s">
        <v>745</v>
      </c>
    </row>
    <row r="1315" spans="1:4" x14ac:dyDescent="0.3">
      <c r="A1315" s="92" t="s">
        <v>3058</v>
      </c>
      <c r="B1315" s="93" t="s">
        <v>164</v>
      </c>
      <c r="C1315" s="93" t="s">
        <v>3059</v>
      </c>
      <c r="D1315" s="89" t="s">
        <v>1327</v>
      </c>
    </row>
    <row r="1316" spans="1:4" x14ac:dyDescent="0.3">
      <c r="A1316" s="92" t="s">
        <v>3060</v>
      </c>
      <c r="B1316" s="93" t="s">
        <v>158</v>
      </c>
      <c r="C1316" s="93" t="s">
        <v>3062</v>
      </c>
      <c r="D1316" s="89" t="s">
        <v>3061</v>
      </c>
    </row>
    <row r="1317" spans="1:4" x14ac:dyDescent="0.3">
      <c r="A1317" s="92" t="s">
        <v>364</v>
      </c>
      <c r="B1317" s="93" t="s">
        <v>162</v>
      </c>
      <c r="C1317" s="93" t="s">
        <v>3064</v>
      </c>
      <c r="D1317" s="89" t="s">
        <v>1193</v>
      </c>
    </row>
    <row r="1318" spans="1:4" x14ac:dyDescent="0.3">
      <c r="A1318" s="92" t="s">
        <v>3065</v>
      </c>
      <c r="B1318" s="93" t="s">
        <v>162</v>
      </c>
      <c r="C1318" s="93" t="s">
        <v>3067</v>
      </c>
      <c r="D1318" s="89" t="s">
        <v>3066</v>
      </c>
    </row>
    <row r="1319" spans="1:4" x14ac:dyDescent="0.3">
      <c r="A1319" s="92" t="s">
        <v>3068</v>
      </c>
      <c r="B1319" s="93" t="s">
        <v>162</v>
      </c>
      <c r="C1319" s="93" t="s">
        <v>3069</v>
      </c>
      <c r="D1319" s="89" t="s">
        <v>1254</v>
      </c>
    </row>
    <row r="1320" spans="1:4" x14ac:dyDescent="0.3">
      <c r="A1320" s="92" t="s">
        <v>3070</v>
      </c>
      <c r="B1320" s="93" t="s">
        <v>164</v>
      </c>
      <c r="C1320" s="93" t="s">
        <v>3072</v>
      </c>
      <c r="D1320" s="89" t="s">
        <v>3071</v>
      </c>
    </row>
    <row r="1321" spans="1:4" x14ac:dyDescent="0.3">
      <c r="A1321" s="92" t="s">
        <v>3073</v>
      </c>
      <c r="B1321" s="93" t="s">
        <v>164</v>
      </c>
      <c r="C1321" s="93" t="s">
        <v>3075</v>
      </c>
      <c r="D1321" s="89" t="s">
        <v>3074</v>
      </c>
    </row>
    <row r="1322" spans="1:4" x14ac:dyDescent="0.3">
      <c r="A1322" s="92" t="s">
        <v>3076</v>
      </c>
      <c r="B1322" s="93" t="s">
        <v>164</v>
      </c>
      <c r="C1322" s="93" t="s">
        <v>3078</v>
      </c>
      <c r="D1322" s="89" t="s">
        <v>3077</v>
      </c>
    </row>
    <row r="1323" spans="1:4" x14ac:dyDescent="0.3">
      <c r="A1323" s="92" t="s">
        <v>3079</v>
      </c>
      <c r="B1323" s="93" t="s">
        <v>157</v>
      </c>
      <c r="C1323" s="93" t="s">
        <v>3081</v>
      </c>
      <c r="D1323" s="89" t="s">
        <v>3080</v>
      </c>
    </row>
    <row r="1324" spans="1:4" x14ac:dyDescent="0.3">
      <c r="A1324" s="92" t="s">
        <v>3671</v>
      </c>
      <c r="B1324" s="93" t="s">
        <v>159</v>
      </c>
      <c r="C1324" s="93" t="s">
        <v>3672</v>
      </c>
      <c r="D1324" s="89" t="s">
        <v>408</v>
      </c>
    </row>
    <row r="1325" spans="1:4" x14ac:dyDescent="0.3">
      <c r="A1325" s="92" t="s">
        <v>3082</v>
      </c>
      <c r="B1325" s="93" t="s">
        <v>158</v>
      </c>
      <c r="C1325" s="93" t="s">
        <v>3084</v>
      </c>
      <c r="D1325" s="89" t="s">
        <v>3083</v>
      </c>
    </row>
    <row r="1326" spans="1:4" x14ac:dyDescent="0.3">
      <c r="A1326" s="92" t="s">
        <v>3085</v>
      </c>
      <c r="B1326" s="93" t="s">
        <v>169</v>
      </c>
      <c r="C1326" s="93" t="s">
        <v>3086</v>
      </c>
      <c r="D1326" s="89" t="s">
        <v>1768</v>
      </c>
    </row>
    <row r="1327" spans="1:4" x14ac:dyDescent="0.3">
      <c r="A1327" s="92" t="s">
        <v>3087</v>
      </c>
      <c r="B1327" s="93" t="s">
        <v>158</v>
      </c>
      <c r="C1327" s="93" t="s">
        <v>3088</v>
      </c>
      <c r="D1327" s="89" t="s">
        <v>1867</v>
      </c>
    </row>
    <row r="1328" spans="1:4" x14ac:dyDescent="0.3">
      <c r="A1328" s="92" t="s">
        <v>3089</v>
      </c>
      <c r="B1328" s="93" t="s">
        <v>164</v>
      </c>
      <c r="C1328" s="93" t="s">
        <v>3091</v>
      </c>
      <c r="D1328" s="89" t="s">
        <v>3090</v>
      </c>
    </row>
    <row r="1329" spans="1:4" x14ac:dyDescent="0.3">
      <c r="A1329" s="92" t="s">
        <v>3092</v>
      </c>
      <c r="B1329" s="93" t="s">
        <v>162</v>
      </c>
      <c r="C1329" s="93" t="s">
        <v>3094</v>
      </c>
      <c r="D1329" s="89" t="s">
        <v>3093</v>
      </c>
    </row>
    <row r="1330" spans="1:4" x14ac:dyDescent="0.3">
      <c r="A1330" s="92" t="s">
        <v>3096</v>
      </c>
      <c r="B1330" s="93" t="s">
        <v>158</v>
      </c>
      <c r="C1330" s="93" t="s">
        <v>3097</v>
      </c>
      <c r="D1330" s="89" t="s">
        <v>3095</v>
      </c>
    </row>
    <row r="1331" spans="1:4" x14ac:dyDescent="0.3">
      <c r="A1331" s="92" t="s">
        <v>3098</v>
      </c>
      <c r="B1331" s="93" t="s">
        <v>162</v>
      </c>
      <c r="C1331" s="93" t="s">
        <v>3100</v>
      </c>
      <c r="D1331" s="89" t="s">
        <v>3099</v>
      </c>
    </row>
    <row r="1332" spans="1:4" x14ac:dyDescent="0.3">
      <c r="A1332" s="92" t="s">
        <v>3101</v>
      </c>
      <c r="B1332" s="93" t="s">
        <v>158</v>
      </c>
      <c r="C1332" s="93" t="s">
        <v>3102</v>
      </c>
      <c r="D1332" s="89" t="s">
        <v>2272</v>
      </c>
    </row>
    <row r="1333" spans="1:4" x14ac:dyDescent="0.3">
      <c r="A1333" s="92" t="s">
        <v>3103</v>
      </c>
      <c r="B1333" s="93" t="s">
        <v>162</v>
      </c>
      <c r="C1333" s="93" t="s">
        <v>3105</v>
      </c>
      <c r="D1333" s="89" t="s">
        <v>3104</v>
      </c>
    </row>
    <row r="1334" spans="1:4" x14ac:dyDescent="0.3">
      <c r="A1334" s="92" t="s">
        <v>3106</v>
      </c>
      <c r="B1334" s="93" t="s">
        <v>157</v>
      </c>
      <c r="C1334" s="93" t="s">
        <v>3107</v>
      </c>
      <c r="D1334" s="89" t="s">
        <v>2272</v>
      </c>
    </row>
    <row r="1335" spans="1:4" x14ac:dyDescent="0.3">
      <c r="A1335" s="92" t="s">
        <v>3108</v>
      </c>
      <c r="B1335" s="93" t="s">
        <v>157</v>
      </c>
      <c r="C1335" s="93" t="s">
        <v>3109</v>
      </c>
      <c r="D1335" s="89" t="s">
        <v>3095</v>
      </c>
    </row>
    <row r="1336" spans="1:4" x14ac:dyDescent="0.3">
      <c r="A1336" s="92" t="s">
        <v>3673</v>
      </c>
      <c r="B1336" s="93" t="s">
        <v>159</v>
      </c>
      <c r="C1336" s="93" t="s">
        <v>3674</v>
      </c>
      <c r="D1336" s="89" t="s">
        <v>3095</v>
      </c>
    </row>
    <row r="1337" spans="1:4" x14ac:dyDescent="0.3">
      <c r="A1337" s="92" t="s">
        <v>3110</v>
      </c>
      <c r="B1337" s="93" t="s">
        <v>162</v>
      </c>
      <c r="C1337" s="93" t="s">
        <v>3112</v>
      </c>
      <c r="D1337" s="89" t="s">
        <v>3111</v>
      </c>
    </row>
    <row r="1338" spans="1:4" x14ac:dyDescent="0.3">
      <c r="A1338" s="92" t="s">
        <v>3113</v>
      </c>
      <c r="B1338" s="93" t="s">
        <v>158</v>
      </c>
      <c r="C1338" s="93" t="s">
        <v>3114</v>
      </c>
      <c r="D1338" s="89" t="s">
        <v>3104</v>
      </c>
    </row>
    <row r="1339" spans="1:4" x14ac:dyDescent="0.3">
      <c r="A1339" s="92" t="s">
        <v>3115</v>
      </c>
      <c r="B1339" s="93" t="s">
        <v>157</v>
      </c>
      <c r="C1339" s="93" t="s">
        <v>3117</v>
      </c>
      <c r="D1339" s="89" t="s">
        <v>3116</v>
      </c>
    </row>
    <row r="1340" spans="1:4" x14ac:dyDescent="0.3">
      <c r="A1340" s="92" t="s">
        <v>3118</v>
      </c>
      <c r="B1340" s="93" t="s">
        <v>162</v>
      </c>
      <c r="C1340" s="93" t="s">
        <v>3120</v>
      </c>
      <c r="D1340" s="89" t="s">
        <v>3119</v>
      </c>
    </row>
    <row r="1341" spans="1:4" x14ac:dyDescent="0.3">
      <c r="A1341" s="92" t="s">
        <v>3121</v>
      </c>
      <c r="B1341" s="93" t="s">
        <v>164</v>
      </c>
      <c r="C1341" s="93" t="s">
        <v>3122</v>
      </c>
      <c r="D1341" s="89" t="s">
        <v>2272</v>
      </c>
    </row>
    <row r="1342" spans="1:4" x14ac:dyDescent="0.3">
      <c r="A1342" s="92" t="s">
        <v>3123</v>
      </c>
      <c r="B1342" s="93" t="s">
        <v>157</v>
      </c>
      <c r="C1342" s="93" t="s">
        <v>3125</v>
      </c>
      <c r="D1342" s="89" t="s">
        <v>3124</v>
      </c>
    </row>
    <row r="1343" spans="1:4" x14ac:dyDescent="0.3">
      <c r="A1343" s="92" t="s">
        <v>365</v>
      </c>
      <c r="B1343" s="93" t="s">
        <v>164</v>
      </c>
      <c r="C1343" s="93" t="s">
        <v>3127</v>
      </c>
      <c r="D1343" s="89" t="s">
        <v>3126</v>
      </c>
    </row>
    <row r="1344" spans="1:4" x14ac:dyDescent="0.3">
      <c r="A1344" s="92" t="s">
        <v>3128</v>
      </c>
      <c r="B1344" s="93" t="s">
        <v>169</v>
      </c>
      <c r="C1344" s="93" t="s">
        <v>3129</v>
      </c>
      <c r="D1344" s="89" t="s">
        <v>408</v>
      </c>
    </row>
    <row r="1345" spans="1:4" x14ac:dyDescent="0.3">
      <c r="A1345" s="92" t="s">
        <v>3130</v>
      </c>
      <c r="B1345" s="93" t="s">
        <v>158</v>
      </c>
      <c r="C1345" s="93" t="s">
        <v>3132</v>
      </c>
      <c r="D1345" s="89" t="s">
        <v>3131</v>
      </c>
    </row>
    <row r="1346" spans="1:4" x14ac:dyDescent="0.3">
      <c r="A1346" s="92" t="s">
        <v>366</v>
      </c>
      <c r="B1346" s="93" t="s">
        <v>158</v>
      </c>
      <c r="C1346" s="93" t="s">
        <v>3133</v>
      </c>
      <c r="D1346" s="89" t="s">
        <v>415</v>
      </c>
    </row>
    <row r="1347" spans="1:4" x14ac:dyDescent="0.3">
      <c r="A1347" s="92" t="s">
        <v>3134</v>
      </c>
      <c r="B1347" s="93" t="s">
        <v>157</v>
      </c>
      <c r="C1347" s="93" t="s">
        <v>3136</v>
      </c>
      <c r="D1347" s="89" t="s">
        <v>3135</v>
      </c>
    </row>
    <row r="1348" spans="1:4" x14ac:dyDescent="0.3">
      <c r="A1348" s="92" t="s">
        <v>367</v>
      </c>
      <c r="B1348" s="93" t="s">
        <v>157</v>
      </c>
      <c r="C1348" s="93" t="s">
        <v>3137</v>
      </c>
      <c r="D1348" s="89" t="s">
        <v>408</v>
      </c>
    </row>
    <row r="1349" spans="1:4" x14ac:dyDescent="0.3">
      <c r="A1349" s="92" t="s">
        <v>368</v>
      </c>
      <c r="B1349" s="93" t="s">
        <v>157</v>
      </c>
      <c r="C1349" s="93" t="s">
        <v>3139</v>
      </c>
      <c r="D1349" s="89" t="s">
        <v>3138</v>
      </c>
    </row>
    <row r="1350" spans="1:4" x14ac:dyDescent="0.3">
      <c r="A1350" s="92" t="s">
        <v>3140</v>
      </c>
      <c r="B1350" s="93" t="s">
        <v>158</v>
      </c>
      <c r="C1350" s="93" t="s">
        <v>3141</v>
      </c>
      <c r="D1350" s="89" t="s">
        <v>408</v>
      </c>
    </row>
    <row r="1351" spans="1:4" x14ac:dyDescent="0.3">
      <c r="A1351" s="92" t="s">
        <v>3142</v>
      </c>
      <c r="B1351" s="93" t="s">
        <v>162</v>
      </c>
      <c r="C1351" s="93" t="s">
        <v>3143</v>
      </c>
      <c r="D1351" s="89" t="s">
        <v>526</v>
      </c>
    </row>
    <row r="1352" spans="1:4" x14ac:dyDescent="0.3">
      <c r="A1352" s="92" t="s">
        <v>3144</v>
      </c>
      <c r="B1352" s="93" t="s">
        <v>158</v>
      </c>
      <c r="C1352" s="93" t="s">
        <v>3146</v>
      </c>
      <c r="D1352" s="89" t="s">
        <v>3145</v>
      </c>
    </row>
    <row r="1353" spans="1:4" x14ac:dyDescent="0.3">
      <c r="A1353" s="92" t="s">
        <v>3147</v>
      </c>
      <c r="B1353" s="93" t="s">
        <v>162</v>
      </c>
      <c r="C1353" s="93" t="s">
        <v>3149</v>
      </c>
      <c r="D1353" s="89" t="s">
        <v>3148</v>
      </c>
    </row>
    <row r="1354" spans="1:4" x14ac:dyDescent="0.3">
      <c r="A1354" s="92" t="s">
        <v>3150</v>
      </c>
      <c r="B1354" s="93" t="s">
        <v>158</v>
      </c>
      <c r="C1354" s="93" t="s">
        <v>3152</v>
      </c>
      <c r="D1354" s="89" t="s">
        <v>3151</v>
      </c>
    </row>
    <row r="1355" spans="1:4" x14ac:dyDescent="0.3">
      <c r="A1355" s="92" t="s">
        <v>3153</v>
      </c>
      <c r="B1355" s="93" t="s">
        <v>164</v>
      </c>
      <c r="C1355" s="93" t="s">
        <v>3155</v>
      </c>
      <c r="D1355" s="89" t="s">
        <v>3154</v>
      </c>
    </row>
    <row r="1356" spans="1:4" x14ac:dyDescent="0.3">
      <c r="A1356" s="92" t="s">
        <v>3156</v>
      </c>
      <c r="B1356" s="93" t="s">
        <v>158</v>
      </c>
      <c r="C1356" s="93" t="s">
        <v>3157</v>
      </c>
      <c r="D1356" s="89" t="s">
        <v>408</v>
      </c>
    </row>
    <row r="1357" spans="1:4" x14ac:dyDescent="0.3">
      <c r="A1357" s="92" t="s">
        <v>3158</v>
      </c>
      <c r="B1357" s="93" t="s">
        <v>157</v>
      </c>
      <c r="C1357" s="93" t="s">
        <v>3159</v>
      </c>
      <c r="D1357" s="89" t="s">
        <v>408</v>
      </c>
    </row>
    <row r="1358" spans="1:4" x14ac:dyDescent="0.3">
      <c r="A1358" s="92" t="s">
        <v>3160</v>
      </c>
      <c r="B1358" s="93" t="s">
        <v>158</v>
      </c>
      <c r="C1358" s="93" t="s">
        <v>3161</v>
      </c>
      <c r="D1358" s="89" t="s">
        <v>408</v>
      </c>
    </row>
    <row r="1359" spans="1:4" x14ac:dyDescent="0.3">
      <c r="A1359" s="92" t="s">
        <v>369</v>
      </c>
      <c r="B1359" s="93" t="s">
        <v>158</v>
      </c>
      <c r="C1359" s="93" t="s">
        <v>3162</v>
      </c>
      <c r="D1359" s="89" t="s">
        <v>408</v>
      </c>
    </row>
    <row r="1360" spans="1:4" x14ac:dyDescent="0.3">
      <c r="A1360" s="92" t="s">
        <v>3675</v>
      </c>
      <c r="B1360" s="93" t="s">
        <v>159</v>
      </c>
      <c r="C1360" s="93" t="s">
        <v>3676</v>
      </c>
      <c r="D1360" s="89" t="s">
        <v>3677</v>
      </c>
    </row>
    <row r="1361" spans="1:4" x14ac:dyDescent="0.3">
      <c r="A1361" s="92" t="s">
        <v>3163</v>
      </c>
      <c r="B1361" s="93" t="s">
        <v>164</v>
      </c>
      <c r="C1361" s="93" t="s">
        <v>3165</v>
      </c>
      <c r="D1361" s="89" t="s">
        <v>3164</v>
      </c>
    </row>
    <row r="1362" spans="1:4" x14ac:dyDescent="0.3">
      <c r="A1362" s="92" t="s">
        <v>3166</v>
      </c>
      <c r="B1362" s="93" t="s">
        <v>162</v>
      </c>
      <c r="C1362" s="93" t="s">
        <v>3167</v>
      </c>
      <c r="D1362" s="89" t="s">
        <v>453</v>
      </c>
    </row>
    <row r="1363" spans="1:4" x14ac:dyDescent="0.3">
      <c r="A1363" s="92" t="s">
        <v>3168</v>
      </c>
      <c r="B1363" s="93" t="s">
        <v>162</v>
      </c>
      <c r="C1363" s="93" t="s">
        <v>3170</v>
      </c>
      <c r="D1363" s="89" t="s">
        <v>3169</v>
      </c>
    </row>
    <row r="1364" spans="1:4" x14ac:dyDescent="0.3">
      <c r="A1364" s="92" t="s">
        <v>3171</v>
      </c>
      <c r="B1364" s="93" t="s">
        <v>164</v>
      </c>
      <c r="C1364" s="93" t="s">
        <v>3172</v>
      </c>
      <c r="D1364" s="89" t="s">
        <v>453</v>
      </c>
    </row>
    <row r="1365" spans="1:4" x14ac:dyDescent="0.3">
      <c r="A1365" s="92" t="s">
        <v>3173</v>
      </c>
      <c r="B1365" s="93" t="s">
        <v>158</v>
      </c>
      <c r="C1365" s="93" t="s">
        <v>3175</v>
      </c>
      <c r="D1365" s="89" t="s">
        <v>3174</v>
      </c>
    </row>
    <row r="1366" spans="1:4" x14ac:dyDescent="0.3">
      <c r="A1366" s="92" t="s">
        <v>3176</v>
      </c>
      <c r="B1366" s="93" t="s">
        <v>158</v>
      </c>
      <c r="C1366" s="93" t="s">
        <v>3177</v>
      </c>
      <c r="D1366" s="89" t="s">
        <v>405</v>
      </c>
    </row>
    <row r="1367" spans="1:4" x14ac:dyDescent="0.3">
      <c r="A1367" s="92" t="s">
        <v>3178</v>
      </c>
      <c r="B1367" s="93" t="s">
        <v>164</v>
      </c>
      <c r="C1367" s="93" t="s">
        <v>3180</v>
      </c>
      <c r="D1367" s="89" t="s">
        <v>3179</v>
      </c>
    </row>
    <row r="1368" spans="1:4" x14ac:dyDescent="0.3">
      <c r="A1368" s="92" t="s">
        <v>3181</v>
      </c>
      <c r="B1368" s="93" t="s">
        <v>164</v>
      </c>
      <c r="C1368" s="93" t="s">
        <v>3183</v>
      </c>
      <c r="D1368" s="89" t="s">
        <v>3182</v>
      </c>
    </row>
    <row r="1369" spans="1:4" x14ac:dyDescent="0.3">
      <c r="A1369" s="92" t="s">
        <v>3184</v>
      </c>
      <c r="B1369" s="93" t="s">
        <v>164</v>
      </c>
      <c r="C1369" s="93" t="s">
        <v>3185</v>
      </c>
      <c r="D1369" s="89" t="s">
        <v>1501</v>
      </c>
    </row>
    <row r="1370" spans="1:4" x14ac:dyDescent="0.3">
      <c r="A1370" s="92" t="s">
        <v>3186</v>
      </c>
      <c r="B1370" s="93" t="s">
        <v>164</v>
      </c>
      <c r="C1370" s="93" t="s">
        <v>3187</v>
      </c>
      <c r="D1370" s="89" t="s">
        <v>1135</v>
      </c>
    </row>
    <row r="1371" spans="1:4" x14ac:dyDescent="0.3">
      <c r="A1371" s="92" t="s">
        <v>3188</v>
      </c>
      <c r="B1371" s="93" t="s">
        <v>158</v>
      </c>
      <c r="C1371" s="93" t="s">
        <v>3189</v>
      </c>
      <c r="D1371" s="89" t="s">
        <v>2863</v>
      </c>
    </row>
    <row r="1372" spans="1:4" x14ac:dyDescent="0.3">
      <c r="A1372" s="92" t="s">
        <v>370</v>
      </c>
      <c r="B1372" s="93" t="s">
        <v>162</v>
      </c>
      <c r="C1372" s="93" t="s">
        <v>3190</v>
      </c>
      <c r="D1372" s="89" t="s">
        <v>405</v>
      </c>
    </row>
    <row r="1373" spans="1:4" x14ac:dyDescent="0.3">
      <c r="A1373" s="92" t="s">
        <v>3191</v>
      </c>
      <c r="B1373" s="93" t="s">
        <v>158</v>
      </c>
      <c r="C1373" s="93" t="s">
        <v>3192</v>
      </c>
      <c r="D1373" s="89" t="s">
        <v>408</v>
      </c>
    </row>
    <row r="1374" spans="1:4" x14ac:dyDescent="0.3">
      <c r="A1374" s="92" t="s">
        <v>3193</v>
      </c>
      <c r="B1374" s="93" t="s">
        <v>158</v>
      </c>
      <c r="C1374" s="93" t="s">
        <v>3194</v>
      </c>
      <c r="D1374" s="89" t="s">
        <v>408</v>
      </c>
    </row>
    <row r="1375" spans="1:4" x14ac:dyDescent="0.3">
      <c r="A1375" s="92" t="s">
        <v>371</v>
      </c>
      <c r="B1375" s="93" t="s">
        <v>158</v>
      </c>
      <c r="C1375" s="93" t="s">
        <v>3195</v>
      </c>
      <c r="D1375" s="89" t="s">
        <v>408</v>
      </c>
    </row>
    <row r="1376" spans="1:4" x14ac:dyDescent="0.3">
      <c r="A1376" s="92" t="s">
        <v>3196</v>
      </c>
      <c r="B1376" s="93" t="s">
        <v>164</v>
      </c>
      <c r="C1376" s="93" t="s">
        <v>3197</v>
      </c>
      <c r="D1376" s="89" t="s">
        <v>408</v>
      </c>
    </row>
    <row r="1377" spans="1:4" x14ac:dyDescent="0.3">
      <c r="A1377" s="92" t="s">
        <v>3198</v>
      </c>
      <c r="B1377" s="93" t="s">
        <v>164</v>
      </c>
      <c r="C1377" s="93" t="s">
        <v>3199</v>
      </c>
      <c r="D1377" s="89" t="s">
        <v>408</v>
      </c>
    </row>
    <row r="1378" spans="1:4" x14ac:dyDescent="0.3">
      <c r="A1378" s="92" t="s">
        <v>3200</v>
      </c>
      <c r="B1378" s="93" t="s">
        <v>162</v>
      </c>
      <c r="C1378" s="93" t="s">
        <v>3201</v>
      </c>
      <c r="D1378" s="89" t="s">
        <v>408</v>
      </c>
    </row>
    <row r="1379" spans="1:4" x14ac:dyDescent="0.3">
      <c r="A1379" s="92" t="s">
        <v>3202</v>
      </c>
      <c r="B1379" s="93" t="s">
        <v>158</v>
      </c>
      <c r="C1379" s="93" t="s">
        <v>3203</v>
      </c>
      <c r="D1379" s="89" t="s">
        <v>405</v>
      </c>
    </row>
    <row r="1380" spans="1:4" x14ac:dyDescent="0.3">
      <c r="A1380" s="92" t="s">
        <v>3204</v>
      </c>
      <c r="B1380" s="93" t="s">
        <v>162</v>
      </c>
      <c r="C1380" s="93" t="s">
        <v>3206</v>
      </c>
      <c r="D1380" s="89" t="s">
        <v>3205</v>
      </c>
    </row>
    <row r="1381" spans="1:4" x14ac:dyDescent="0.3">
      <c r="A1381" s="92" t="s">
        <v>3207</v>
      </c>
      <c r="B1381" s="93" t="s">
        <v>162</v>
      </c>
      <c r="C1381" s="93" t="s">
        <v>3209</v>
      </c>
      <c r="D1381" s="89" t="s">
        <v>3208</v>
      </c>
    </row>
    <row r="1382" spans="1:4" x14ac:dyDescent="0.3">
      <c r="A1382" s="92" t="s">
        <v>3210</v>
      </c>
      <c r="B1382" s="93" t="s">
        <v>159</v>
      </c>
      <c r="C1382" s="93" t="s">
        <v>3212</v>
      </c>
      <c r="D1382" s="89" t="s">
        <v>3211</v>
      </c>
    </row>
    <row r="1383" spans="1:4" x14ac:dyDescent="0.3">
      <c r="A1383" s="92" t="s">
        <v>3213</v>
      </c>
      <c r="B1383" s="93" t="s">
        <v>158</v>
      </c>
      <c r="C1383" s="93" t="s">
        <v>3215</v>
      </c>
      <c r="D1383" s="89" t="s">
        <v>3214</v>
      </c>
    </row>
    <row r="1384" spans="1:4" x14ac:dyDescent="0.3">
      <c r="A1384" s="92" t="s">
        <v>372</v>
      </c>
      <c r="B1384" s="93" t="s">
        <v>158</v>
      </c>
      <c r="C1384" s="93" t="s">
        <v>3216</v>
      </c>
      <c r="D1384" s="89" t="s">
        <v>408</v>
      </c>
    </row>
    <row r="1385" spans="1:4" x14ac:dyDescent="0.3">
      <c r="A1385" s="92" t="s">
        <v>373</v>
      </c>
      <c r="B1385" s="93" t="s">
        <v>164</v>
      </c>
      <c r="C1385" s="93" t="s">
        <v>3217</v>
      </c>
      <c r="D1385" s="89" t="s">
        <v>408</v>
      </c>
    </row>
    <row r="1386" spans="1:4" x14ac:dyDescent="0.3">
      <c r="A1386" s="92" t="s">
        <v>3218</v>
      </c>
      <c r="B1386" s="93" t="s">
        <v>164</v>
      </c>
      <c r="C1386" s="93" t="s">
        <v>3219</v>
      </c>
      <c r="D1386" s="89" t="s">
        <v>408</v>
      </c>
    </row>
    <row r="1387" spans="1:4" x14ac:dyDescent="0.3">
      <c r="A1387" s="92" t="s">
        <v>3220</v>
      </c>
      <c r="B1387" s="93" t="s">
        <v>164</v>
      </c>
      <c r="C1387" s="93" t="s">
        <v>533</v>
      </c>
      <c r="D1387" s="89" t="s">
        <v>3221</v>
      </c>
    </row>
    <row r="1388" spans="1:4" x14ac:dyDescent="0.3">
      <c r="A1388" s="92" t="s">
        <v>3222</v>
      </c>
      <c r="B1388" s="93" t="s">
        <v>157</v>
      </c>
      <c r="C1388" s="93" t="s">
        <v>3223</v>
      </c>
      <c r="D1388" s="89" t="s">
        <v>408</v>
      </c>
    </row>
    <row r="1389" spans="1:4" x14ac:dyDescent="0.3">
      <c r="A1389" s="92" t="s">
        <v>374</v>
      </c>
      <c r="B1389" s="93" t="s">
        <v>169</v>
      </c>
      <c r="C1389" s="93" t="s">
        <v>3224</v>
      </c>
      <c r="D1389" s="89" t="s">
        <v>408</v>
      </c>
    </row>
    <row r="1390" spans="1:4" x14ac:dyDescent="0.3">
      <c r="A1390" s="92" t="s">
        <v>3225</v>
      </c>
      <c r="B1390" s="93" t="s">
        <v>162</v>
      </c>
      <c r="C1390" s="93" t="s">
        <v>3226</v>
      </c>
      <c r="D1390" s="89" t="s">
        <v>1208</v>
      </c>
    </row>
    <row r="1391" spans="1:4" x14ac:dyDescent="0.3">
      <c r="A1391" s="92" t="s">
        <v>3227</v>
      </c>
      <c r="B1391" s="93" t="s">
        <v>162</v>
      </c>
      <c r="C1391" s="93" t="s">
        <v>3228</v>
      </c>
      <c r="D1391" s="89" t="s">
        <v>2790</v>
      </c>
    </row>
    <row r="1392" spans="1:4" x14ac:dyDescent="0.3">
      <c r="A1392" s="92" t="s">
        <v>375</v>
      </c>
      <c r="B1392" s="93" t="s">
        <v>157</v>
      </c>
      <c r="C1392" s="93" t="s">
        <v>3229</v>
      </c>
      <c r="D1392" s="89" t="s">
        <v>408</v>
      </c>
    </row>
    <row r="1393" spans="1:4" x14ac:dyDescent="0.3">
      <c r="A1393" s="92" t="s">
        <v>3230</v>
      </c>
      <c r="B1393" s="93" t="s">
        <v>164</v>
      </c>
      <c r="C1393" s="93" t="s">
        <v>3231</v>
      </c>
      <c r="D1393" s="89" t="s">
        <v>463</v>
      </c>
    </row>
    <row r="1394" spans="1:4" x14ac:dyDescent="0.3">
      <c r="A1394" s="92" t="s">
        <v>3232</v>
      </c>
      <c r="B1394" s="93" t="s">
        <v>164</v>
      </c>
      <c r="C1394" s="93" t="s">
        <v>3234</v>
      </c>
      <c r="D1394" s="89" t="s">
        <v>3233</v>
      </c>
    </row>
    <row r="1395" spans="1:4" x14ac:dyDescent="0.3">
      <c r="A1395" s="92" t="s">
        <v>3235</v>
      </c>
      <c r="B1395" s="93" t="s">
        <v>164</v>
      </c>
      <c r="C1395" s="93" t="s">
        <v>3236</v>
      </c>
      <c r="D1395" s="89" t="s">
        <v>408</v>
      </c>
    </row>
    <row r="1396" spans="1:4" x14ac:dyDescent="0.3">
      <c r="A1396" s="92" t="s">
        <v>3237</v>
      </c>
      <c r="B1396" s="93" t="s">
        <v>164</v>
      </c>
      <c r="C1396" s="93" t="s">
        <v>3238</v>
      </c>
      <c r="D1396" s="89" t="s">
        <v>1324</v>
      </c>
    </row>
    <row r="1397" spans="1:4" x14ac:dyDescent="0.3">
      <c r="A1397" s="92" t="s">
        <v>3239</v>
      </c>
      <c r="B1397" s="93" t="s">
        <v>164</v>
      </c>
      <c r="C1397" s="93" t="s">
        <v>3241</v>
      </c>
      <c r="D1397" s="89" t="s">
        <v>3240</v>
      </c>
    </row>
    <row r="1398" spans="1:4" x14ac:dyDescent="0.3">
      <c r="A1398" s="92" t="s">
        <v>3242</v>
      </c>
      <c r="B1398" s="93" t="s">
        <v>164</v>
      </c>
      <c r="C1398" s="93" t="s">
        <v>3243</v>
      </c>
      <c r="D1398" s="89" t="s">
        <v>408</v>
      </c>
    </row>
    <row r="1399" spans="1:4" x14ac:dyDescent="0.3">
      <c r="A1399" s="92" t="s">
        <v>3244</v>
      </c>
      <c r="B1399" s="93" t="s">
        <v>164</v>
      </c>
      <c r="C1399" s="93" t="s">
        <v>3245</v>
      </c>
      <c r="D1399" s="89" t="s">
        <v>505</v>
      </c>
    </row>
    <row r="1400" spans="1:4" x14ac:dyDescent="0.3">
      <c r="A1400" s="92" t="s">
        <v>3246</v>
      </c>
      <c r="B1400" s="93" t="s">
        <v>164</v>
      </c>
      <c r="C1400" s="93" t="s">
        <v>3248</v>
      </c>
      <c r="D1400" s="89" t="s">
        <v>3247</v>
      </c>
    </row>
    <row r="1401" spans="1:4" x14ac:dyDescent="0.3">
      <c r="A1401" s="92" t="s">
        <v>3249</v>
      </c>
      <c r="B1401" s="93" t="s">
        <v>158</v>
      </c>
      <c r="C1401" s="93" t="s">
        <v>3250</v>
      </c>
      <c r="D1401" s="89" t="s">
        <v>408</v>
      </c>
    </row>
    <row r="1402" spans="1:4" x14ac:dyDescent="0.3">
      <c r="A1402" s="92" t="s">
        <v>376</v>
      </c>
      <c r="B1402" s="93" t="s">
        <v>158</v>
      </c>
      <c r="C1402" s="93" t="s">
        <v>3251</v>
      </c>
      <c r="D1402" s="89" t="s">
        <v>461</v>
      </c>
    </row>
    <row r="1403" spans="1:4" x14ac:dyDescent="0.3">
      <c r="A1403" s="92" t="s">
        <v>3252</v>
      </c>
      <c r="B1403" s="93" t="s">
        <v>158</v>
      </c>
      <c r="C1403" s="93" t="s">
        <v>3253</v>
      </c>
      <c r="D1403" s="89" t="s">
        <v>463</v>
      </c>
    </row>
    <row r="1404" spans="1:4" x14ac:dyDescent="0.3">
      <c r="A1404" s="92" t="s">
        <v>3254</v>
      </c>
      <c r="B1404" s="93" t="s">
        <v>164</v>
      </c>
      <c r="C1404" s="93" t="s">
        <v>3255</v>
      </c>
      <c r="D1404" s="89" t="s">
        <v>461</v>
      </c>
    </row>
    <row r="1405" spans="1:4" x14ac:dyDescent="0.3">
      <c r="A1405" s="92" t="s">
        <v>3256</v>
      </c>
      <c r="B1405" s="93" t="s">
        <v>157</v>
      </c>
      <c r="C1405" s="93" t="s">
        <v>3257</v>
      </c>
      <c r="D1405" s="89" t="s">
        <v>463</v>
      </c>
    </row>
    <row r="1406" spans="1:4" x14ac:dyDescent="0.3">
      <c r="A1406" s="92" t="s">
        <v>3258</v>
      </c>
      <c r="B1406" s="93" t="s">
        <v>164</v>
      </c>
      <c r="C1406" s="93" t="s">
        <v>3259</v>
      </c>
      <c r="D1406" s="89" t="s">
        <v>408</v>
      </c>
    </row>
    <row r="1407" spans="1:4" x14ac:dyDescent="0.3">
      <c r="A1407" s="92" t="s">
        <v>3678</v>
      </c>
      <c r="B1407" s="93" t="s">
        <v>159</v>
      </c>
      <c r="C1407" s="93" t="s">
        <v>3679</v>
      </c>
      <c r="D1407" s="89" t="s">
        <v>408</v>
      </c>
    </row>
    <row r="1408" spans="1:4" x14ac:dyDescent="0.3">
      <c r="A1408" s="92" t="s">
        <v>377</v>
      </c>
      <c r="B1408" s="93" t="s">
        <v>162</v>
      </c>
      <c r="C1408" s="93" t="s">
        <v>3260</v>
      </c>
      <c r="D1408" s="89" t="s">
        <v>408</v>
      </c>
    </row>
    <row r="1409" spans="1:4" x14ac:dyDescent="0.3">
      <c r="A1409" s="92" t="s">
        <v>378</v>
      </c>
      <c r="B1409" s="93" t="s">
        <v>157</v>
      </c>
      <c r="C1409" s="93" t="s">
        <v>3261</v>
      </c>
      <c r="D1409" s="89" t="s">
        <v>2229</v>
      </c>
    </row>
    <row r="1410" spans="1:4" x14ac:dyDescent="0.3">
      <c r="A1410" s="92" t="s">
        <v>3262</v>
      </c>
      <c r="B1410" s="93" t="s">
        <v>164</v>
      </c>
      <c r="C1410" s="93" t="s">
        <v>3263</v>
      </c>
      <c r="D1410" s="89" t="s">
        <v>463</v>
      </c>
    </row>
    <row r="1411" spans="1:4" x14ac:dyDescent="0.3">
      <c r="A1411" s="92" t="s">
        <v>379</v>
      </c>
      <c r="B1411" s="93" t="s">
        <v>158</v>
      </c>
      <c r="C1411" s="93" t="s">
        <v>3264</v>
      </c>
      <c r="D1411" s="89" t="s">
        <v>408</v>
      </c>
    </row>
    <row r="1412" spans="1:4" x14ac:dyDescent="0.3">
      <c r="A1412" s="92" t="s">
        <v>3265</v>
      </c>
      <c r="B1412" s="93" t="s">
        <v>158</v>
      </c>
      <c r="C1412" s="93" t="s">
        <v>3267</v>
      </c>
      <c r="D1412" s="89" t="s">
        <v>3266</v>
      </c>
    </row>
    <row r="1413" spans="1:4" x14ac:dyDescent="0.3">
      <c r="A1413" s="92" t="s">
        <v>380</v>
      </c>
      <c r="B1413" s="93" t="s">
        <v>157</v>
      </c>
      <c r="C1413" s="93" t="s">
        <v>3268</v>
      </c>
      <c r="D1413" s="89" t="s">
        <v>408</v>
      </c>
    </row>
    <row r="1414" spans="1:4" x14ac:dyDescent="0.3">
      <c r="A1414" s="92" t="s">
        <v>3680</v>
      </c>
      <c r="B1414" s="93" t="s">
        <v>158</v>
      </c>
      <c r="C1414" s="93" t="s">
        <v>3681</v>
      </c>
      <c r="D1414" s="89" t="s">
        <v>408</v>
      </c>
    </row>
    <row r="1415" spans="1:4" x14ac:dyDescent="0.3">
      <c r="A1415" s="92" t="s">
        <v>3269</v>
      </c>
      <c r="B1415" s="93" t="s">
        <v>162</v>
      </c>
      <c r="C1415" s="93" t="s">
        <v>3270</v>
      </c>
      <c r="D1415" s="89" t="s">
        <v>408</v>
      </c>
    </row>
    <row r="1416" spans="1:4" x14ac:dyDescent="0.3">
      <c r="A1416" s="92" t="s">
        <v>3682</v>
      </c>
      <c r="B1416" s="93" t="s">
        <v>169</v>
      </c>
      <c r="C1416" s="93" t="s">
        <v>3683</v>
      </c>
      <c r="D1416" s="89" t="s">
        <v>614</v>
      </c>
    </row>
    <row r="1417" spans="1:4" x14ac:dyDescent="0.3">
      <c r="A1417" s="92" t="s">
        <v>381</v>
      </c>
      <c r="B1417" s="93" t="s">
        <v>157</v>
      </c>
      <c r="C1417" s="93" t="s">
        <v>3271</v>
      </c>
      <c r="D1417" s="89" t="s">
        <v>463</v>
      </c>
    </row>
    <row r="1418" spans="1:4" x14ac:dyDescent="0.3">
      <c r="A1418" s="92" t="s">
        <v>3272</v>
      </c>
      <c r="B1418" s="93" t="s">
        <v>164</v>
      </c>
      <c r="C1418" s="93" t="s">
        <v>3274</v>
      </c>
      <c r="D1418" s="89" t="s">
        <v>3273</v>
      </c>
    </row>
    <row r="1419" spans="1:4" x14ac:dyDescent="0.3">
      <c r="A1419" s="92" t="s">
        <v>3275</v>
      </c>
      <c r="B1419" s="93" t="s">
        <v>164</v>
      </c>
      <c r="C1419" s="93" t="s">
        <v>3276</v>
      </c>
      <c r="D1419" s="89" t="s">
        <v>408</v>
      </c>
    </row>
    <row r="1420" spans="1:4" x14ac:dyDescent="0.3">
      <c r="A1420" s="92" t="s">
        <v>3277</v>
      </c>
      <c r="B1420" s="93" t="s">
        <v>158</v>
      </c>
      <c r="C1420" s="93" t="s">
        <v>3278</v>
      </c>
      <c r="D1420" s="89" t="s">
        <v>408</v>
      </c>
    </row>
    <row r="1421" spans="1:4" x14ac:dyDescent="0.3">
      <c r="A1421" s="92" t="s">
        <v>3279</v>
      </c>
      <c r="B1421" s="93" t="s">
        <v>169</v>
      </c>
      <c r="C1421" s="93" t="s">
        <v>3280</v>
      </c>
      <c r="D1421" s="89" t="s">
        <v>408</v>
      </c>
    </row>
    <row r="1422" spans="1:4" x14ac:dyDescent="0.3">
      <c r="A1422" s="92" t="s">
        <v>382</v>
      </c>
      <c r="B1422" s="93" t="s">
        <v>157</v>
      </c>
      <c r="C1422" s="93" t="s">
        <v>3281</v>
      </c>
      <c r="D1422" s="89" t="s">
        <v>408</v>
      </c>
    </row>
    <row r="1423" spans="1:4" x14ac:dyDescent="0.3">
      <c r="A1423" s="92" t="s">
        <v>3684</v>
      </c>
      <c r="B1423" s="93" t="s">
        <v>159</v>
      </c>
      <c r="C1423" s="93" t="s">
        <v>3685</v>
      </c>
      <c r="D1423" s="89" t="s">
        <v>408</v>
      </c>
    </row>
    <row r="1424" spans="1:4" x14ac:dyDescent="0.3">
      <c r="A1424" s="92" t="s">
        <v>3282</v>
      </c>
      <c r="B1424" s="93" t="s">
        <v>164</v>
      </c>
      <c r="C1424" s="93" t="s">
        <v>3283</v>
      </c>
      <c r="D1424" s="89" t="s">
        <v>408</v>
      </c>
    </row>
    <row r="1425" spans="1:4" x14ac:dyDescent="0.3">
      <c r="A1425" s="92" t="s">
        <v>383</v>
      </c>
      <c r="B1425" s="93" t="s">
        <v>157</v>
      </c>
      <c r="C1425" s="93" t="s">
        <v>3284</v>
      </c>
      <c r="D1425" s="89" t="s">
        <v>408</v>
      </c>
    </row>
    <row r="1426" spans="1:4" x14ac:dyDescent="0.3">
      <c r="A1426" s="92" t="s">
        <v>3285</v>
      </c>
      <c r="B1426" s="93" t="s">
        <v>162</v>
      </c>
      <c r="C1426" s="93" t="s">
        <v>3287</v>
      </c>
      <c r="D1426" s="89" t="s">
        <v>3286</v>
      </c>
    </row>
    <row r="1427" spans="1:4" x14ac:dyDescent="0.3">
      <c r="A1427" s="92" t="s">
        <v>384</v>
      </c>
      <c r="B1427" s="93" t="s">
        <v>162</v>
      </c>
      <c r="C1427" s="93" t="s">
        <v>3288</v>
      </c>
      <c r="D1427" s="89" t="s">
        <v>408</v>
      </c>
    </row>
    <row r="1428" spans="1:4" x14ac:dyDescent="0.3">
      <c r="A1428" s="92" t="s">
        <v>3289</v>
      </c>
      <c r="B1428" s="93" t="s">
        <v>157</v>
      </c>
      <c r="C1428" s="93" t="s">
        <v>3291</v>
      </c>
      <c r="D1428" s="89" t="s">
        <v>3290</v>
      </c>
    </row>
    <row r="1429" spans="1:4" x14ac:dyDescent="0.3">
      <c r="A1429" s="92" t="s">
        <v>3292</v>
      </c>
      <c r="B1429" s="93" t="s">
        <v>162</v>
      </c>
      <c r="C1429" s="93" t="s">
        <v>3293</v>
      </c>
      <c r="D1429" s="89" t="s">
        <v>408</v>
      </c>
    </row>
    <row r="1430" spans="1:4" x14ac:dyDescent="0.3">
      <c r="A1430" s="92" t="s">
        <v>3294</v>
      </c>
      <c r="B1430" s="93" t="s">
        <v>162</v>
      </c>
      <c r="C1430" s="93" t="s">
        <v>3295</v>
      </c>
      <c r="D1430" s="89" t="s">
        <v>408</v>
      </c>
    </row>
    <row r="1431" spans="1:4" x14ac:dyDescent="0.3">
      <c r="A1431" s="92" t="s">
        <v>385</v>
      </c>
      <c r="B1431" s="93" t="s">
        <v>158</v>
      </c>
      <c r="C1431" s="93" t="s">
        <v>3296</v>
      </c>
      <c r="D1431" s="89" t="s">
        <v>745</v>
      </c>
    </row>
    <row r="1432" spans="1:4" x14ac:dyDescent="0.3">
      <c r="A1432" s="92" t="s">
        <v>386</v>
      </c>
      <c r="B1432" s="93" t="s">
        <v>158</v>
      </c>
      <c r="C1432" s="93" t="s">
        <v>3297</v>
      </c>
      <c r="D1432" s="89" t="s">
        <v>408</v>
      </c>
    </row>
    <row r="1433" spans="1:4" x14ac:dyDescent="0.3">
      <c r="A1433" s="92" t="s">
        <v>3298</v>
      </c>
      <c r="B1433" s="93" t="s">
        <v>162</v>
      </c>
      <c r="C1433" s="93" t="s">
        <v>3299</v>
      </c>
      <c r="D1433" s="89" t="s">
        <v>2815</v>
      </c>
    </row>
    <row r="1434" spans="1:4" x14ac:dyDescent="0.3">
      <c r="A1434" s="92" t="s">
        <v>3300</v>
      </c>
      <c r="B1434" s="93" t="s">
        <v>157</v>
      </c>
      <c r="C1434" s="93" t="s">
        <v>3301</v>
      </c>
      <c r="D1434" s="89" t="s">
        <v>3240</v>
      </c>
    </row>
    <row r="1435" spans="1:4" x14ac:dyDescent="0.3">
      <c r="A1435" s="92" t="s">
        <v>387</v>
      </c>
      <c r="B1435" s="93" t="s">
        <v>157</v>
      </c>
      <c r="C1435" s="93" t="s">
        <v>3302</v>
      </c>
      <c r="D1435" s="89" t="s">
        <v>438</v>
      </c>
    </row>
    <row r="1436" spans="1:4" x14ac:dyDescent="0.3">
      <c r="A1436" s="92" t="s">
        <v>3303</v>
      </c>
      <c r="B1436" s="93" t="s">
        <v>158</v>
      </c>
      <c r="C1436" s="93" t="s">
        <v>3304</v>
      </c>
      <c r="D1436" s="89" t="s">
        <v>408</v>
      </c>
    </row>
    <row r="1437" spans="1:4" x14ac:dyDescent="0.3">
      <c r="A1437" s="92" t="s">
        <v>3305</v>
      </c>
      <c r="B1437" s="93" t="s">
        <v>164</v>
      </c>
      <c r="C1437" s="93" t="s">
        <v>3306</v>
      </c>
      <c r="D1437" s="89" t="s">
        <v>461</v>
      </c>
    </row>
    <row r="1438" spans="1:4" x14ac:dyDescent="0.3">
      <c r="A1438" s="92" t="s">
        <v>3307</v>
      </c>
      <c r="B1438" s="93" t="s">
        <v>157</v>
      </c>
      <c r="C1438" s="93" t="s">
        <v>3308</v>
      </c>
      <c r="D1438" s="89" t="s">
        <v>876</v>
      </c>
    </row>
    <row r="1439" spans="1:4" x14ac:dyDescent="0.3">
      <c r="A1439" s="92" t="s">
        <v>388</v>
      </c>
      <c r="B1439" s="93" t="s">
        <v>164</v>
      </c>
      <c r="C1439" s="93" t="s">
        <v>3309</v>
      </c>
      <c r="D1439" s="89" t="s">
        <v>408</v>
      </c>
    </row>
    <row r="1440" spans="1:4" x14ac:dyDescent="0.3">
      <c r="A1440" s="92" t="s">
        <v>389</v>
      </c>
      <c r="B1440" s="93" t="s">
        <v>164</v>
      </c>
      <c r="C1440" s="93" t="s">
        <v>3311</v>
      </c>
      <c r="D1440" s="89" t="s">
        <v>3310</v>
      </c>
    </row>
    <row r="1441" spans="1:4" x14ac:dyDescent="0.3">
      <c r="A1441" s="92" t="s">
        <v>3312</v>
      </c>
      <c r="B1441" s="93" t="s">
        <v>157</v>
      </c>
      <c r="C1441" s="93" t="s">
        <v>3313</v>
      </c>
      <c r="D1441" s="89" t="s">
        <v>699</v>
      </c>
    </row>
    <row r="1442" spans="1:4" x14ac:dyDescent="0.3">
      <c r="A1442" s="92" t="s">
        <v>3314</v>
      </c>
      <c r="B1442" s="93" t="s">
        <v>157</v>
      </c>
      <c r="C1442" s="93" t="s">
        <v>3315</v>
      </c>
      <c r="D1442" s="89" t="s">
        <v>699</v>
      </c>
    </row>
    <row r="1443" spans="1:4" x14ac:dyDescent="0.3">
      <c r="A1443" s="92" t="s">
        <v>3316</v>
      </c>
      <c r="B1443" s="93" t="s">
        <v>164</v>
      </c>
      <c r="C1443" s="93" t="s">
        <v>3318</v>
      </c>
      <c r="D1443" s="89" t="s">
        <v>3317</v>
      </c>
    </row>
    <row r="1444" spans="1:4" x14ac:dyDescent="0.3">
      <c r="A1444" s="92" t="s">
        <v>3319</v>
      </c>
      <c r="B1444" s="93" t="s">
        <v>158</v>
      </c>
      <c r="C1444" s="93" t="s">
        <v>3321</v>
      </c>
      <c r="D1444" s="89" t="s">
        <v>3320</v>
      </c>
    </row>
    <row r="1445" spans="1:4" x14ac:dyDescent="0.3">
      <c r="A1445" s="92" t="s">
        <v>3322</v>
      </c>
      <c r="B1445" s="93" t="s">
        <v>158</v>
      </c>
      <c r="C1445" s="93" t="s">
        <v>3323</v>
      </c>
      <c r="D1445" s="89" t="s">
        <v>461</v>
      </c>
    </row>
    <row r="1446" spans="1:4" x14ac:dyDescent="0.3">
      <c r="A1446" s="92" t="s">
        <v>3324</v>
      </c>
      <c r="B1446" s="93" t="s">
        <v>157</v>
      </c>
      <c r="C1446" s="93" t="s">
        <v>3325</v>
      </c>
      <c r="D1446" s="89" t="s">
        <v>403</v>
      </c>
    </row>
    <row r="1447" spans="1:4" x14ac:dyDescent="0.3">
      <c r="A1447" s="92" t="s">
        <v>390</v>
      </c>
      <c r="B1447" s="93" t="s">
        <v>162</v>
      </c>
      <c r="C1447" s="93" t="s">
        <v>3326</v>
      </c>
      <c r="D1447" s="89" t="s">
        <v>461</v>
      </c>
    </row>
    <row r="1448" spans="1:4" x14ac:dyDescent="0.3">
      <c r="A1448" s="92" t="s">
        <v>3327</v>
      </c>
      <c r="B1448" s="93" t="s">
        <v>162</v>
      </c>
      <c r="C1448" s="93" t="s">
        <v>3328</v>
      </c>
      <c r="D1448" s="89" t="s">
        <v>438</v>
      </c>
    </row>
    <row r="1449" spans="1:4" x14ac:dyDescent="0.3">
      <c r="A1449" s="92" t="s">
        <v>3329</v>
      </c>
      <c r="B1449" s="93" t="s">
        <v>158</v>
      </c>
      <c r="C1449" s="93" t="s">
        <v>533</v>
      </c>
      <c r="D1449" s="89" t="s">
        <v>3330</v>
      </c>
    </row>
    <row r="1450" spans="1:4" x14ac:dyDescent="0.3">
      <c r="A1450" s="92" t="s">
        <v>3331</v>
      </c>
      <c r="B1450" s="93" t="s">
        <v>162</v>
      </c>
      <c r="C1450" s="93" t="s">
        <v>533</v>
      </c>
      <c r="D1450" s="89" t="s">
        <v>3317</v>
      </c>
    </row>
    <row r="1451" spans="1:4" x14ac:dyDescent="0.3">
      <c r="A1451" s="92" t="s">
        <v>3332</v>
      </c>
      <c r="B1451" s="93" t="s">
        <v>157</v>
      </c>
      <c r="C1451" s="93" t="s">
        <v>533</v>
      </c>
      <c r="D1451" s="89" t="s">
        <v>2096</v>
      </c>
    </row>
    <row r="1452" spans="1:4" x14ac:dyDescent="0.3">
      <c r="A1452" s="92" t="s">
        <v>391</v>
      </c>
      <c r="B1452" s="93" t="s">
        <v>158</v>
      </c>
      <c r="C1452" s="93" t="s">
        <v>3333</v>
      </c>
      <c r="D1452" s="89" t="s">
        <v>463</v>
      </c>
    </row>
    <row r="1453" spans="1:4" x14ac:dyDescent="0.3">
      <c r="A1453" s="92" t="s">
        <v>3334</v>
      </c>
      <c r="B1453" s="93" t="s">
        <v>157</v>
      </c>
      <c r="C1453" s="93" t="s">
        <v>3335</v>
      </c>
      <c r="D1453" s="89" t="s">
        <v>463</v>
      </c>
    </row>
    <row r="1454" spans="1:4" x14ac:dyDescent="0.3">
      <c r="A1454" s="92" t="s">
        <v>392</v>
      </c>
      <c r="B1454" s="93" t="s">
        <v>158</v>
      </c>
      <c r="C1454" s="93" t="s">
        <v>3337</v>
      </c>
      <c r="D1454" s="89" t="s">
        <v>3336</v>
      </c>
    </row>
    <row r="1455" spans="1:4" x14ac:dyDescent="0.3">
      <c r="A1455" s="92" t="s">
        <v>3338</v>
      </c>
      <c r="B1455" s="93" t="s">
        <v>164</v>
      </c>
      <c r="C1455" s="93" t="s">
        <v>3340</v>
      </c>
      <c r="D1455" s="91" t="s">
        <v>3339</v>
      </c>
    </row>
    <row r="1456" spans="1:4" x14ac:dyDescent="0.3">
      <c r="A1456" s="92" t="s">
        <v>3341</v>
      </c>
      <c r="B1456" s="93" t="s">
        <v>164</v>
      </c>
      <c r="C1456" s="93" t="s">
        <v>3343</v>
      </c>
      <c r="D1456" s="89" t="s">
        <v>3342</v>
      </c>
    </row>
    <row r="1457" spans="1:4" x14ac:dyDescent="0.3">
      <c r="A1457" s="92" t="s">
        <v>3344</v>
      </c>
      <c r="B1457" s="93" t="s">
        <v>164</v>
      </c>
      <c r="C1457" s="93" t="s">
        <v>3346</v>
      </c>
      <c r="D1457" s="89" t="s">
        <v>3345</v>
      </c>
    </row>
    <row r="1458" spans="1:4" x14ac:dyDescent="0.3">
      <c r="A1458" s="92" t="s">
        <v>3686</v>
      </c>
      <c r="B1458" s="93" t="s">
        <v>162</v>
      </c>
      <c r="C1458" s="93" t="s">
        <v>533</v>
      </c>
      <c r="D1458" s="89" t="s">
        <v>3687</v>
      </c>
    </row>
    <row r="1459" spans="1:4" x14ac:dyDescent="0.3">
      <c r="A1459" s="92" t="s">
        <v>3688</v>
      </c>
      <c r="B1459" s="93" t="s">
        <v>158</v>
      </c>
      <c r="C1459" s="93" t="s">
        <v>3689</v>
      </c>
      <c r="D1459" s="89" t="s">
        <v>3690</v>
      </c>
    </row>
    <row r="1460" spans="1:4" x14ac:dyDescent="0.3">
      <c r="A1460" s="92" t="s">
        <v>3347</v>
      </c>
      <c r="B1460" s="93" t="s">
        <v>162</v>
      </c>
      <c r="C1460" s="93" t="s">
        <v>3348</v>
      </c>
      <c r="D1460" s="89" t="s">
        <v>408</v>
      </c>
    </row>
    <row r="1461" spans="1:4" x14ac:dyDescent="0.3">
      <c r="A1461" s="92" t="s">
        <v>3349</v>
      </c>
      <c r="B1461" s="93" t="s">
        <v>164</v>
      </c>
      <c r="C1461" s="93" t="s">
        <v>3351</v>
      </c>
      <c r="D1461" s="89" t="s">
        <v>3350</v>
      </c>
    </row>
    <row r="1462" spans="1:4" x14ac:dyDescent="0.3">
      <c r="A1462" s="92" t="s">
        <v>3352</v>
      </c>
      <c r="B1462" s="93" t="s">
        <v>164</v>
      </c>
      <c r="C1462" s="93" t="s">
        <v>3353</v>
      </c>
      <c r="D1462" s="89" t="s">
        <v>2815</v>
      </c>
    </row>
    <row r="1463" spans="1:4" x14ac:dyDescent="0.3">
      <c r="A1463" s="92" t="s">
        <v>3354</v>
      </c>
      <c r="B1463" s="93" t="s">
        <v>164</v>
      </c>
      <c r="C1463" s="93" t="s">
        <v>3355</v>
      </c>
      <c r="D1463" s="89" t="s">
        <v>408</v>
      </c>
    </row>
    <row r="1464" spans="1:4" x14ac:dyDescent="0.3">
      <c r="A1464" s="92" t="s">
        <v>3356</v>
      </c>
      <c r="B1464" s="93" t="s">
        <v>158</v>
      </c>
      <c r="C1464" s="93" t="s">
        <v>3357</v>
      </c>
      <c r="D1464" s="89" t="s">
        <v>1592</v>
      </c>
    </row>
    <row r="1465" spans="1:4" x14ac:dyDescent="0.3">
      <c r="A1465" s="92" t="s">
        <v>393</v>
      </c>
      <c r="B1465" s="93" t="s">
        <v>164</v>
      </c>
      <c r="C1465" s="93" t="s">
        <v>3358</v>
      </c>
      <c r="D1465" s="89" t="s">
        <v>408</v>
      </c>
    </row>
    <row r="1466" spans="1:4" x14ac:dyDescent="0.3">
      <c r="A1466" s="92" t="s">
        <v>3359</v>
      </c>
      <c r="B1466" s="93" t="s">
        <v>164</v>
      </c>
      <c r="C1466" s="93" t="s">
        <v>3360</v>
      </c>
      <c r="D1466" s="89" t="s">
        <v>408</v>
      </c>
    </row>
    <row r="1467" spans="1:4" x14ac:dyDescent="0.3">
      <c r="A1467" s="92" t="s">
        <v>3361</v>
      </c>
      <c r="B1467" s="93" t="s">
        <v>158</v>
      </c>
      <c r="C1467" s="93" t="s">
        <v>3363</v>
      </c>
      <c r="D1467" s="89" t="s">
        <v>3362</v>
      </c>
    </row>
    <row r="1468" spans="1:4" x14ac:dyDescent="0.3">
      <c r="A1468" s="92" t="s">
        <v>394</v>
      </c>
      <c r="B1468" s="93" t="s">
        <v>162</v>
      </c>
      <c r="C1468" s="93" t="s">
        <v>3364</v>
      </c>
      <c r="D1468" s="89" t="s">
        <v>3208</v>
      </c>
    </row>
    <row r="1469" spans="1:4" x14ac:dyDescent="0.3">
      <c r="A1469" s="92" t="s">
        <v>3692</v>
      </c>
      <c r="B1469" s="93" t="s">
        <v>159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Vegetation</vt:lpstr>
      <vt:lpstr>Soils-Hydrology</vt:lpstr>
      <vt:lpstr>Region 3 Plant List</vt:lpstr>
      <vt:lpstr>List</vt:lpstr>
      <vt:lpstr>Plants</vt:lpstr>
    </vt:vector>
  </TitlesOfParts>
  <Company>USACE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b6cosek6</dc:creator>
  <cp:lastModifiedBy>Windows User</cp:lastModifiedBy>
  <cp:lastPrinted>2012-05-14T16:30:55Z</cp:lastPrinted>
  <dcterms:created xsi:type="dcterms:W3CDTF">2010-09-28T18:40:32Z</dcterms:created>
  <dcterms:modified xsi:type="dcterms:W3CDTF">2018-12-06T15:47:05Z</dcterms:modified>
</cp:coreProperties>
</file>